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olis\Desktop\DOCUMENTOS 2022\INFORMACION A LAI\"/>
    </mc:Choice>
  </mc:AlternateContent>
  <xr:revisionPtr revIDLastSave="0" documentId="8_{4C1071D3-5C92-4822-8366-C3E6F536FEF5}" xr6:coauthVersionLast="47" xr6:coauthVersionMax="47" xr10:uidLastSave="{00000000-0000-0000-0000-000000000000}"/>
  <bookViews>
    <workbookView xWindow="-120" yWindow="-120" windowWidth="29040" windowHeight="15840" activeTab="1" xr2:uid="{A3F179A4-B4EB-4491-A5A7-1639B683C874}"/>
  </bookViews>
  <sheets>
    <sheet name="Hoja1" sheetId="150" r:id="rId1"/>
    <sheet name="Hoja2" sheetId="15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9" i="151" l="1"/>
  <c r="J59" i="151"/>
  <c r="L57" i="151"/>
  <c r="L59" i="151" s="1"/>
  <c r="M56" i="151"/>
  <c r="N56" i="151" s="1"/>
  <c r="N55" i="151"/>
  <c r="M55" i="151"/>
  <c r="M54" i="151"/>
  <c r="L45" i="151"/>
  <c r="L28" i="151"/>
  <c r="K28" i="151"/>
  <c r="J28" i="151"/>
  <c r="I28" i="151"/>
  <c r="F20" i="150"/>
  <c r="D67" i="150"/>
  <c r="D63" i="150"/>
  <c r="D53" i="150"/>
  <c r="C67" i="150"/>
  <c r="C63" i="150"/>
  <c r="C53" i="150"/>
  <c r="C20" i="150"/>
  <c r="D17" i="150"/>
  <c r="E17" i="150" s="1"/>
  <c r="C17" i="150"/>
  <c r="D43" i="150"/>
  <c r="C43" i="150"/>
  <c r="C31" i="150"/>
  <c r="C34" i="150"/>
  <c r="C26" i="150"/>
  <c r="C5" i="150"/>
  <c r="M59" i="151" l="1"/>
  <c r="N57" i="151"/>
  <c r="N59" i="151" s="1"/>
  <c r="C24" i="150"/>
  <c r="D20" i="150"/>
</calcChain>
</file>

<file path=xl/sharedStrings.xml><?xml version="1.0" encoding="utf-8"?>
<sst xmlns="http://schemas.openxmlformats.org/spreadsheetml/2006/main" count="170" uniqueCount="146">
  <si>
    <t>TOTAL</t>
  </si>
  <si>
    <t>PRESUPUESTO DE INGRESOS Y EGRESOS DEL ESTADO</t>
  </si>
  <si>
    <t>EJERCICIO FISCAL 2022</t>
  </si>
  <si>
    <t>De empresas</t>
  </si>
  <si>
    <t>Sobre personales naturales</t>
  </si>
  <si>
    <t>De solidaridad</t>
  </si>
  <si>
    <t>Otros impuestos directos</t>
  </si>
  <si>
    <t>Impuestos varios directos</t>
  </si>
  <si>
    <t>Impuesto sobre el patrimonio</t>
  </si>
  <si>
    <t>Sobre la tenencia del patrimonio</t>
  </si>
  <si>
    <t>Sobre transferencia onerosas de patrimonio</t>
  </si>
  <si>
    <t>Impuesto sobre la renta</t>
  </si>
  <si>
    <t>Sobre transferencia gratuita sobre patrimonio</t>
  </si>
  <si>
    <t>Impuestos Directos</t>
  </si>
  <si>
    <t>INGRESOS TRIBUTARIOS</t>
  </si>
  <si>
    <t xml:space="preserve">Impuestos </t>
  </si>
  <si>
    <t>Impuestos internos sobre servicios</t>
  </si>
  <si>
    <t>Imuesto sobre circulacion de vehìcuos</t>
  </si>
  <si>
    <t>Impuesto fiscal por salida del pais</t>
  </si>
  <si>
    <t>Otros impuestos indirectos</t>
  </si>
  <si>
    <t>Ingresos No Tributarios</t>
  </si>
  <si>
    <t>Derechos</t>
  </si>
  <si>
    <t>Tasas</t>
  </si>
  <si>
    <t>Arrendamiento de Edificios, Equipos e Instalaciones</t>
  </si>
  <si>
    <t>Multas</t>
  </si>
  <si>
    <t>Intereses por Mora</t>
  </si>
  <si>
    <t>Otros ingresos no Tributarios</t>
  </si>
  <si>
    <t>Contribuciones a la Seguridad y Previsión Social</t>
  </si>
  <si>
    <t>Aportes para Previsiòn Social</t>
  </si>
  <si>
    <t>Venta de bienes y servicios de la administraciòn pùblica</t>
  </si>
  <si>
    <t xml:space="preserve">Venta de bienes </t>
  </si>
  <si>
    <t>Venta de servicios</t>
  </si>
  <si>
    <t>DIRECCION GENERAL DE TRANSPORTES</t>
  </si>
  <si>
    <t>MINISTERIO DE COMUNICACIONES, INFRAESTRUCTURA Y VIVIENDA</t>
  </si>
  <si>
    <t xml:space="preserve">REGISTRO Y CONTROL DE PAGO DE MULTAS DEL MES DE MARZO 2022  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</si>
  <si>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</si>
  <si>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</si>
  <si>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</si>
  <si>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</si>
  <si>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</si>
  <si>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</si>
  <si>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</si>
  <si>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</si>
  <si>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</si>
  <si>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</si>
  <si>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</si>
  <si>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</si>
  <si>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</si>
  <si>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</si>
  <si>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</si>
  <si>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</si>
  <si>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ACDO. GUB. 408/2014,  ARTI. 4, LIT. P</t>
  </si>
  <si>
    <t>GERLY MARCIANO QUIÑONEZ ARGUETA</t>
  </si>
  <si>
    <t>C-617BKQ</t>
  </si>
  <si>
    <t>CHN 13929867</t>
  </si>
  <si>
    <t>ROSA ELIZABETH CASTRO MENCHU DE TIQUIRAM</t>
  </si>
  <si>
    <t>C-248BRW</t>
  </si>
  <si>
    <t>CHN 144443944</t>
  </si>
  <si>
    <t>ANULADO</t>
  </si>
  <si>
    <t>6326895-7</t>
  </si>
  <si>
    <t>TRANSPORTES GEMA .S.A</t>
  </si>
  <si>
    <t>C-468BMJ</t>
  </si>
  <si>
    <t>CHN 14494182</t>
  </si>
  <si>
    <t>317573-1</t>
  </si>
  <si>
    <t xml:space="preserve"> ACDO. GUB. 408-2014, ARTI. 4, LITE. N</t>
  </si>
  <si>
    <t>EULALIO ABELARDO LOPEZ BERNAL</t>
  </si>
  <si>
    <t>C-259BQL</t>
  </si>
  <si>
    <t>CHN 13047943</t>
  </si>
  <si>
    <t>PABLO AMBROCIO GARCIA</t>
  </si>
  <si>
    <t>C-592BPL</t>
  </si>
  <si>
    <t>CHN 14501658</t>
  </si>
  <si>
    <t>803074-K</t>
  </si>
  <si>
    <t>RONI ELMER GONZALEZ RAMOS</t>
  </si>
  <si>
    <t>C-662BDR</t>
  </si>
  <si>
    <t>CHN 13047433</t>
  </si>
  <si>
    <t>167943-2</t>
  </si>
  <si>
    <t>ACDO.  GUB.408-2014, ART. 4, LIT. N</t>
  </si>
  <si>
    <t>WILLY FERNANDO SALAZAR E IND.</t>
  </si>
  <si>
    <t>C-407BPW</t>
  </si>
  <si>
    <t>CHN 14495299</t>
  </si>
  <si>
    <t>551862-8</t>
  </si>
  <si>
    <t>RODRIGO JUAREZ BALCARCEL</t>
  </si>
  <si>
    <t>C-275BPT</t>
  </si>
  <si>
    <t>CHN 14501724</t>
  </si>
  <si>
    <t>1645846-K</t>
  </si>
  <si>
    <t xml:space="preserve">ACDO. GUB. 225/2012 ARTI. 55, LIT. i  </t>
  </si>
  <si>
    <t>DANIEL GARCIA ARGUERTA</t>
  </si>
  <si>
    <t>C-327BKR</t>
  </si>
  <si>
    <t>708823-K</t>
  </si>
  <si>
    <t>JOSE ROCAEL MACARIO CORTES</t>
  </si>
  <si>
    <t>C-269BHR</t>
  </si>
  <si>
    <t>CHN 13047451</t>
  </si>
  <si>
    <t>BORIS ANTONIO LEAL DE LA CRUZ</t>
  </si>
  <si>
    <t>C-014BKP</t>
  </si>
  <si>
    <t>CHN 13047450</t>
  </si>
  <si>
    <t>5685623-7</t>
  </si>
  <si>
    <t>TRANSPORTES BRINKOLA, S.A.</t>
  </si>
  <si>
    <t>C-117BKK</t>
  </si>
  <si>
    <t>CHN 14571054</t>
  </si>
  <si>
    <t>INVERSIONES LEGAZPI, S.A.</t>
  </si>
  <si>
    <t>C-789BKM</t>
  </si>
  <si>
    <t>JULIO RENE CACERES PINEDA</t>
  </si>
  <si>
    <t>C-207BSG</t>
  </si>
  <si>
    <t>CHN 14571077</t>
  </si>
  <si>
    <t>3720841-1</t>
  </si>
  <si>
    <t>ACDO. GUB. 225/2012 ARTI. 25 BIS.</t>
  </si>
  <si>
    <t xml:space="preserve">ASOCIACION DE MICROBUSEROS LAS CRUCES </t>
  </si>
  <si>
    <t>565-2022</t>
  </si>
  <si>
    <t>CHN 14005352</t>
  </si>
  <si>
    <t>SUMA TOTAL…</t>
  </si>
  <si>
    <t>Nota:  El registro de ingresos privativos  corresponde al artìculo 10 numeral 9, por pago de multas, canceladas por los transportistas de coformidad con el Acuerdo Gubernativo Gubernativo 225-2012 modificado por el Acuerdo Gubernativo nùmero 535-2013 y con  respecto a los conceptos de ingresos, extraordinarios impuestos, emprestitos y donaciones, no se registran en el presente cuadro en virtud que no aplica.</t>
  </si>
  <si>
    <t>No. CUR</t>
  </si>
  <si>
    <t>FECHA</t>
  </si>
  <si>
    <t>MONTO</t>
  </si>
  <si>
    <t>TOTAL…</t>
  </si>
  <si>
    <t xml:space="preserve">       REPORTE DE SALDOS  DE CUENTAS MONETARIAS </t>
  </si>
  <si>
    <t>(Cifras en quetzales)</t>
  </si>
  <si>
    <t>MOVIMIENTO  DEL MES</t>
  </si>
  <si>
    <t>No.</t>
  </si>
  <si>
    <t>ENTIDAD BANCARIA</t>
  </si>
  <si>
    <t>No. DE CUENTA</t>
  </si>
  <si>
    <t>SALDO ANTERIOR</t>
  </si>
  <si>
    <t>CRÈDITOS</t>
  </si>
  <si>
    <t>DÈBITOS</t>
  </si>
  <si>
    <t>SALDO ACTUAL</t>
  </si>
  <si>
    <t>SALDO BANCARIO</t>
  </si>
  <si>
    <t>CRÈDITO HIPOTECARIO NACIONAL</t>
  </si>
  <si>
    <t>01-099-084197-6</t>
  </si>
  <si>
    <t>DIRECCION GENERAL DE TRANSPORTES     FONDO ROTATIVO</t>
  </si>
  <si>
    <t>02-099-011520-2</t>
  </si>
  <si>
    <t>DIRECCION GENERAL DE TRANSPORTES REMUNERACION PERS. TEMPORAL</t>
  </si>
  <si>
    <t>01-099-084198-4</t>
  </si>
  <si>
    <t>DIRECCION GENERAL DE TRANSPORTES INGRESOS DE MULTAS-</t>
  </si>
  <si>
    <t>01-099-084199-2</t>
  </si>
  <si>
    <t>DIRECCION GENERAL DE TRANSPORTES      -CAJA CHICA-</t>
  </si>
  <si>
    <t>REGISTRO Y REINTEGRO AL FONDO ROTATIVO, AL 31 DE MARZO 2022</t>
  </si>
  <si>
    <t>AL 31 DE MARZO DE 2022</t>
  </si>
  <si>
    <t>78-2022</t>
  </si>
  <si>
    <t>RENDICIÒN No.</t>
  </si>
  <si>
    <t>77-2022</t>
  </si>
  <si>
    <t>02-2022</t>
  </si>
  <si>
    <t>03-2022</t>
  </si>
  <si>
    <t>79-2022</t>
  </si>
  <si>
    <t>04-2022</t>
  </si>
  <si>
    <t>103-2022</t>
  </si>
  <si>
    <t>05-2022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</si>
</sst>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43" fontId="0" fillId="0" borderId="0" xfId="0" applyNumberFormat="1"/>
    <xf numFmtId="43" fontId="0" fillId="0" borderId="1" xfId="0" applyNumberForma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3" fontId="3" fillId="0" borderId="1" xfId="0" applyNumberFormat="1" applyFont="1" applyBorder="1"/>
    <xf numFmtId="0" fontId="3" fillId="0" borderId="0" xfId="0" applyFont="1"/>
    <xf numFmtId="43" fontId="3" fillId="2" borderId="0" xfId="0" applyNumberFormat="1" applyFont="1" applyFill="1"/>
    <xf numFmtId="43" fontId="3" fillId="2" borderId="1" xfId="0" applyNumberFormat="1" applyFont="1" applyFill="1" applyBorder="1"/>
    <xf numFmtId="43" fontId="0" fillId="2" borderId="0" xfId="0" applyNumberFormat="1" applyFill="1"/>
    <xf numFmtId="0" fontId="4" fillId="0" borderId="0" xfId="0" applyFont="1"/>
    <xf numFmtId="43" fontId="4" fillId="0" borderId="0" xfId="0" applyNumberFormat="1" applyFont="1"/>
    <xf numFmtId="43" fontId="0" fillId="0" borderId="0" xfId="0" applyNumberFormat="1" applyBorder="1"/>
    <xf numFmtId="43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0" applyFont="1" applyFill="1" applyBorder="1" applyAlignment="1">
      <alignment wrapText="1"/>
    </xf>
    <xf numFmtId="0" fontId="9" fillId="3" borderId="2" xfId="0" applyFont="1" applyFill="1" applyBorder="1" applyAlignment="1">
      <alignment horizontal="center" wrapText="1"/>
    </xf>
    <xf numFmtId="166" fontId="9" fillId="3" borderId="2" xfId="0" applyNumberFormat="1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14" fontId="11" fillId="4" borderId="2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14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left" wrapText="1"/>
    </xf>
    <xf numFmtId="165" fontId="7" fillId="4" borderId="2" xfId="0" applyNumberFormat="1" applyFont="1" applyFill="1" applyBorder="1"/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wrapText="1"/>
    </xf>
    <xf numFmtId="0" fontId="13" fillId="4" borderId="2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center"/>
    </xf>
    <xf numFmtId="14" fontId="11" fillId="5" borderId="2" xfId="0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14" fontId="7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left" wrapText="1"/>
    </xf>
    <xf numFmtId="165" fontId="7" fillId="5" borderId="2" xfId="0" applyNumberFormat="1" applyFont="1" applyFill="1" applyBorder="1"/>
    <xf numFmtId="0" fontId="7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wrapText="1"/>
    </xf>
    <xf numFmtId="0" fontId="13" fillId="5" borderId="2" xfId="0" applyFont="1" applyFill="1" applyBorder="1" applyAlignment="1">
      <alignment horizontal="left" wrapText="1"/>
    </xf>
    <xf numFmtId="0" fontId="7" fillId="5" borderId="2" xfId="0" applyFont="1" applyFill="1" applyBorder="1" applyAlignment="1">
      <alignment horizontal="left"/>
    </xf>
    <xf numFmtId="165" fontId="7" fillId="5" borderId="2" xfId="0" applyNumberFormat="1" applyFont="1" applyFill="1" applyBorder="1" applyAlignment="1">
      <alignment wrapText="1"/>
    </xf>
    <xf numFmtId="14" fontId="10" fillId="5" borderId="2" xfId="0" applyNumberFormat="1" applyFont="1" applyFill="1" applyBorder="1" applyAlignment="1">
      <alignment horizontal="center"/>
    </xf>
    <xf numFmtId="165" fontId="7" fillId="5" borderId="2" xfId="0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14" fontId="10" fillId="4" borderId="3" xfId="0" applyNumberFormat="1" applyFont="1" applyFill="1" applyBorder="1" applyAlignment="1">
      <alignment horizontal="center"/>
    </xf>
    <xf numFmtId="14" fontId="11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wrapText="1"/>
    </xf>
    <xf numFmtId="165" fontId="10" fillId="4" borderId="3" xfId="0" applyNumberFormat="1" applyFont="1" applyFill="1" applyBorder="1" applyAlignment="1">
      <alignment wrapText="1"/>
    </xf>
    <xf numFmtId="167" fontId="10" fillId="4" borderId="3" xfId="0" applyNumberFormat="1" applyFont="1" applyFill="1" applyBorder="1" applyAlignment="1">
      <alignment wrapText="1"/>
    </xf>
    <xf numFmtId="165" fontId="10" fillId="4" borderId="3" xfId="0" applyNumberFormat="1" applyFont="1" applyFill="1" applyBorder="1"/>
    <xf numFmtId="168" fontId="10" fillId="4" borderId="3" xfId="0" applyNumberFormat="1" applyFont="1" applyFill="1" applyBorder="1"/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165" fontId="14" fillId="4" borderId="5" xfId="0" applyNumberFormat="1" applyFont="1" applyFill="1" applyBorder="1"/>
    <xf numFmtId="167" fontId="14" fillId="4" borderId="5" xfId="0" applyNumberFormat="1" applyFont="1" applyFill="1" applyBorder="1"/>
    <xf numFmtId="0" fontId="15" fillId="0" borderId="5" xfId="0" applyFont="1" applyBorder="1" applyAlignment="1">
      <alignment wrapText="1"/>
    </xf>
    <xf numFmtId="49" fontId="10" fillId="0" borderId="5" xfId="0" applyNumberFormat="1" applyFont="1" applyBorder="1"/>
    <xf numFmtId="168" fontId="10" fillId="0" borderId="5" xfId="0" applyNumberFormat="1" applyFont="1" applyBorder="1"/>
    <xf numFmtId="0" fontId="10" fillId="0" borderId="5" xfId="0" applyFont="1" applyBorder="1"/>
    <xf numFmtId="0" fontId="10" fillId="4" borderId="5" xfId="0" applyFont="1" applyFill="1" applyBorder="1" applyAlignment="1">
      <alignment wrapText="1"/>
    </xf>
    <xf numFmtId="14" fontId="10" fillId="0" borderId="6" xfId="0" applyNumberFormat="1" applyFont="1" applyBorder="1" applyAlignment="1">
      <alignment wrapText="1"/>
    </xf>
    <xf numFmtId="0" fontId="14" fillId="0" borderId="0" xfId="0" applyFont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10" fillId="0" borderId="0" xfId="0" applyNumberFormat="1" applyFont="1"/>
    <xf numFmtId="0" fontId="12" fillId="0" borderId="0" xfId="0" applyFont="1" applyAlignment="1">
      <alignment horizontal="center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14" fontId="7" fillId="0" borderId="8" xfId="0" applyNumberFormat="1" applyFont="1" applyBorder="1" applyAlignment="1">
      <alignment horizontal="center"/>
    </xf>
    <xf numFmtId="167" fontId="7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167" fontId="7" fillId="0" borderId="11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167" fontId="7" fillId="0" borderId="13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6" fillId="0" borderId="0" xfId="0" applyFont="1"/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9" fillId="0" borderId="0" xfId="0" applyFont="1"/>
    <xf numFmtId="0" fontId="19" fillId="0" borderId="22" xfId="0" applyFont="1" applyBorder="1"/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9" fillId="0" borderId="2" xfId="0" applyFont="1" applyBorder="1" applyAlignment="1">
      <alignment wrapText="1"/>
    </xf>
    <xf numFmtId="43" fontId="19" fillId="0" borderId="2" xfId="7" applyFont="1" applyBorder="1"/>
    <xf numFmtId="43" fontId="20" fillId="4" borderId="2" xfId="8" applyNumberFormat="1" applyFont="1" applyFill="1" applyBorder="1"/>
    <xf numFmtId="43" fontId="19" fillId="0" borderId="2" xfId="7" applyFont="1" applyBorder="1" applyAlignment="1">
      <alignment horizontal="left"/>
    </xf>
    <xf numFmtId="43" fontId="18" fillId="0" borderId="23" xfId="7" applyFont="1" applyBorder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19" fillId="0" borderId="12" xfId="0" applyFont="1" applyBorder="1"/>
    <xf numFmtId="0" fontId="19" fillId="0" borderId="3" xfId="0" applyFont="1" applyBorder="1" applyAlignment="1">
      <alignment wrapText="1"/>
    </xf>
    <xf numFmtId="0" fontId="18" fillId="0" borderId="3" xfId="0" applyFont="1" applyBorder="1" applyAlignment="1">
      <alignment horizontal="center"/>
    </xf>
    <xf numFmtId="43" fontId="19" fillId="0" borderId="3" xfId="7" applyFont="1" applyBorder="1"/>
    <xf numFmtId="43" fontId="19" fillId="0" borderId="3" xfId="7" applyFont="1" applyBorder="1" applyAlignment="1">
      <alignment horizontal="left"/>
    </xf>
    <xf numFmtId="43" fontId="18" fillId="0" borderId="13" xfId="7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43" fontId="18" fillId="0" borderId="5" xfId="0" applyNumberFormat="1" applyFont="1" applyBorder="1"/>
    <xf numFmtId="43" fontId="18" fillId="0" borderId="5" xfId="0" applyNumberFormat="1" applyFont="1" applyBorder="1" applyAlignment="1">
      <alignment horizontal="left"/>
    </xf>
    <xf numFmtId="43" fontId="18" fillId="0" borderId="6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67" fontId="7" fillId="0" borderId="23" xfId="0" applyNumberFormat="1" applyFont="1" applyBorder="1" applyAlignment="1">
      <alignment horizontal="center"/>
    </xf>
    <xf numFmtId="167" fontId="12" fillId="0" borderId="6" xfId="0" applyNumberFormat="1" applyFont="1" applyBorder="1" applyAlignment="1">
      <alignment horizontal="center"/>
    </xf>
  </cellXfs>
  <cellStyles count="9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  <cellStyle name="Normal_GUA-06-009, 010, 13 Libro de Bancos y Mov(1). de Caja a Diciembre 2007" xfId="8" xr:uid="{73682B0A-4388-41E1-9104-ADFC02B806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178518</xdr:colOff>
      <xdr:row>2</xdr:row>
      <xdr:rowOff>66674</xdr:rowOff>
    </xdr:from>
    <xdr:to>
      <xdr:col>17</xdr:col>
      <xdr:colOff>250824</xdr:colOff>
      <xdr:row>5</xdr:row>
      <xdr:rowOff>185582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3788FB1-EF11-42DC-8D38-2EAE9DC2A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2644317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476250</xdr:colOff>
      <xdr:row>2</xdr:row>
      <xdr:rowOff>161925</xdr:rowOff>
    </xdr:from>
    <xdr:ext cx="1895475" cy="619125"/>
    <xdr:pic>
      <xdr:nvPicPr>
        <xdr:cNvPr id="5" name="Imagen 4">
          <a:extLst>
            <a:ext uri="{FF2B5EF4-FFF2-40B4-BE49-F238E27FC236}">
              <a16:creationId xmlns:a16="http://schemas.microsoft.com/office/drawing/2014/main" id="{7D55629D-E57D-402C-BFC8-59516B8E0B4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26538425"/>
          <a:ext cx="1895475" cy="619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E69C-1E0A-43EF-9C6C-AC60E3FF19D0}">
  <dimension ref="B2:G69"/>
  <sheetViews>
    <sheetView topLeftCell="A43" zoomScale="93" zoomScaleNormal="93" workbookViewId="0">
      <selection activeCell="C75" sqref="C75"/>
    </sheetView>
  </sheetViews>
  <sheetFormatPr baseColWidth="10" defaultRowHeight="15" x14ac:dyDescent="0.25"/>
  <cols>
    <col min="2" max="2" width="50.28515625" bestFit="1" customWidth="1"/>
    <col min="3" max="3" width="20.85546875" style="1" bestFit="1" customWidth="1"/>
    <col min="4" max="4" width="18.85546875" style="1" bestFit="1" customWidth="1"/>
    <col min="5" max="5" width="20" style="1" bestFit="1" customWidth="1"/>
    <col min="6" max="6" width="17.85546875" style="1" bestFit="1" customWidth="1"/>
    <col min="7" max="7" width="16.85546875" bestFit="1" customWidth="1"/>
  </cols>
  <sheetData>
    <row r="2" spans="2:3" x14ac:dyDescent="0.25">
      <c r="B2" t="s">
        <v>1</v>
      </c>
    </row>
    <row r="3" spans="2:3" x14ac:dyDescent="0.25">
      <c r="B3" t="s">
        <v>2</v>
      </c>
    </row>
    <row r="5" spans="2:3" x14ac:dyDescent="0.25">
      <c r="C5" s="1">
        <f>SUM(C6:C14)</f>
        <v>224744910</v>
      </c>
    </row>
    <row r="6" spans="2:3" x14ac:dyDescent="0.25">
      <c r="C6" s="1">
        <v>76315020</v>
      </c>
    </row>
    <row r="7" spans="2:3" x14ac:dyDescent="0.25">
      <c r="C7" s="1">
        <v>27814170</v>
      </c>
    </row>
    <row r="8" spans="2:3" x14ac:dyDescent="0.25">
      <c r="C8" s="1">
        <v>26035320</v>
      </c>
    </row>
    <row r="9" spans="2:3" x14ac:dyDescent="0.25">
      <c r="C9" s="1">
        <v>21000</v>
      </c>
    </row>
    <row r="10" spans="2:3" x14ac:dyDescent="0.25">
      <c r="C10" s="1">
        <v>1757850</v>
      </c>
    </row>
    <row r="11" spans="2:3" x14ac:dyDescent="0.25">
      <c r="C11" s="1">
        <v>48500850</v>
      </c>
    </row>
    <row r="12" spans="2:3" x14ac:dyDescent="0.25">
      <c r="C12" s="1">
        <v>3313500</v>
      </c>
    </row>
    <row r="13" spans="2:3" x14ac:dyDescent="0.25">
      <c r="C13" s="1">
        <v>5732100</v>
      </c>
    </row>
    <row r="14" spans="2:3" x14ac:dyDescent="0.25">
      <c r="C14" s="1">
        <v>35255100</v>
      </c>
    </row>
    <row r="16" spans="2:3" x14ac:dyDescent="0.25">
      <c r="C16" s="1">
        <v>106229467000</v>
      </c>
    </row>
    <row r="17" spans="2:6" ht="15.75" x14ac:dyDescent="0.25">
      <c r="B17" s="10" t="s">
        <v>0</v>
      </c>
      <c r="C17" s="11">
        <f>+C20+C24+C46</f>
        <v>106239990000</v>
      </c>
      <c r="D17" s="13">
        <f>+C17-C16</f>
        <v>10523000</v>
      </c>
      <c r="E17" s="1">
        <f>+D17-C16</f>
        <v>-106218944000</v>
      </c>
    </row>
    <row r="20" spans="2:6" x14ac:dyDescent="0.25">
      <c r="B20" t="s">
        <v>14</v>
      </c>
      <c r="C20" s="9">
        <f>+C24+C39</f>
        <v>76315020000</v>
      </c>
      <c r="D20" s="1">
        <f>+C20</f>
        <v>76315020000</v>
      </c>
      <c r="E20" s="1">
        <v>81577658000</v>
      </c>
      <c r="F20" s="1">
        <f>+E20-D20</f>
        <v>5262638000</v>
      </c>
    </row>
    <row r="22" spans="2:6" x14ac:dyDescent="0.25">
      <c r="B22" s="3"/>
    </row>
    <row r="23" spans="2:6" x14ac:dyDescent="0.25">
      <c r="B23" s="3"/>
    </row>
    <row r="24" spans="2:6" x14ac:dyDescent="0.25">
      <c r="B24" s="4" t="s">
        <v>13</v>
      </c>
      <c r="C24" s="7">
        <f>+C26+C31+C34</f>
        <v>27814170000</v>
      </c>
    </row>
    <row r="25" spans="2:6" x14ac:dyDescent="0.25">
      <c r="B25" s="3"/>
    </row>
    <row r="26" spans="2:6" x14ac:dyDescent="0.25">
      <c r="B26" s="4" t="s">
        <v>11</v>
      </c>
      <c r="C26" s="8">
        <f>SUM(C27:C29)</f>
        <v>26035320000</v>
      </c>
    </row>
    <row r="27" spans="2:6" x14ac:dyDescent="0.25">
      <c r="B27" s="3" t="s">
        <v>3</v>
      </c>
      <c r="C27" s="1">
        <v>17577796000</v>
      </c>
    </row>
    <row r="28" spans="2:6" x14ac:dyDescent="0.25">
      <c r="B28" s="3" t="s">
        <v>4</v>
      </c>
      <c r="C28" s="1">
        <v>3101964000</v>
      </c>
    </row>
    <row r="29" spans="2:6" x14ac:dyDescent="0.25">
      <c r="B29" s="3" t="s">
        <v>5</v>
      </c>
      <c r="C29" s="1">
        <v>5355560000</v>
      </c>
    </row>
    <row r="31" spans="2:6" x14ac:dyDescent="0.25">
      <c r="B31" s="6" t="s">
        <v>6</v>
      </c>
      <c r="C31" s="8">
        <f>+C32</f>
        <v>1757850000</v>
      </c>
    </row>
    <row r="32" spans="2:6" x14ac:dyDescent="0.25">
      <c r="B32" t="s">
        <v>7</v>
      </c>
      <c r="C32" s="1">
        <v>1757850000</v>
      </c>
    </row>
    <row r="34" spans="2:7" x14ac:dyDescent="0.25">
      <c r="B34" s="6" t="s">
        <v>8</v>
      </c>
      <c r="C34" s="8">
        <f>SUM(C35:C37)</f>
        <v>21000000</v>
      </c>
    </row>
    <row r="35" spans="2:7" x14ac:dyDescent="0.25">
      <c r="B35" t="s">
        <v>9</v>
      </c>
      <c r="C35" s="1">
        <v>888000</v>
      </c>
    </row>
    <row r="36" spans="2:7" x14ac:dyDescent="0.25">
      <c r="B36" s="3" t="s">
        <v>10</v>
      </c>
      <c r="C36" s="1">
        <v>4000</v>
      </c>
    </row>
    <row r="37" spans="2:7" x14ac:dyDescent="0.25">
      <c r="B37" t="s">
        <v>12</v>
      </c>
      <c r="C37" s="1">
        <v>20108000</v>
      </c>
    </row>
    <row r="39" spans="2:7" x14ac:dyDescent="0.25">
      <c r="B39" s="6" t="s">
        <v>15</v>
      </c>
      <c r="C39" s="7">
        <v>48500850000</v>
      </c>
      <c r="G39" s="1"/>
    </row>
    <row r="43" spans="2:7" x14ac:dyDescent="0.25">
      <c r="C43" s="2">
        <f>SUM(C44:C52)</f>
        <v>4200150000</v>
      </c>
      <c r="D43" s="1">
        <f>+C43</f>
        <v>4200150000</v>
      </c>
    </row>
    <row r="44" spans="2:7" x14ac:dyDescent="0.25">
      <c r="B44" t="s">
        <v>16</v>
      </c>
      <c r="C44" s="1">
        <v>487400000</v>
      </c>
    </row>
    <row r="46" spans="2:7" x14ac:dyDescent="0.25">
      <c r="B46" t="s">
        <v>17</v>
      </c>
      <c r="C46" s="1">
        <v>2110800000</v>
      </c>
    </row>
    <row r="48" spans="2:7" x14ac:dyDescent="0.25">
      <c r="B48" t="s">
        <v>18</v>
      </c>
      <c r="C48" s="1">
        <v>162800000</v>
      </c>
    </row>
    <row r="50" spans="2:4" x14ac:dyDescent="0.25">
      <c r="B50" t="s">
        <v>19</v>
      </c>
      <c r="C50" s="1">
        <v>1439150000</v>
      </c>
    </row>
    <row r="53" spans="2:4" x14ac:dyDescent="0.25">
      <c r="B53" s="6" t="s">
        <v>20</v>
      </c>
      <c r="C53" s="5">
        <f>SUM(C55:C60)</f>
        <v>694871560</v>
      </c>
      <c r="D53" s="1">
        <f>+C53</f>
        <v>694871560</v>
      </c>
    </row>
    <row r="55" spans="2:4" x14ac:dyDescent="0.25">
      <c r="B55" t="s">
        <v>21</v>
      </c>
      <c r="C55" s="12">
        <v>44076400</v>
      </c>
    </row>
    <row r="56" spans="2:4" x14ac:dyDescent="0.25">
      <c r="B56" t="s">
        <v>22</v>
      </c>
      <c r="C56" s="1">
        <v>336490693</v>
      </c>
    </row>
    <row r="57" spans="2:4" x14ac:dyDescent="0.25">
      <c r="B57" t="s">
        <v>23</v>
      </c>
      <c r="C57" s="1">
        <v>57378697</v>
      </c>
    </row>
    <row r="58" spans="2:4" x14ac:dyDescent="0.25">
      <c r="B58" t="s">
        <v>24</v>
      </c>
      <c r="C58" s="1">
        <v>49304820</v>
      </c>
    </row>
    <row r="59" spans="2:4" x14ac:dyDescent="0.25">
      <c r="B59" t="s">
        <v>25</v>
      </c>
      <c r="C59" s="1">
        <v>60000</v>
      </c>
    </row>
    <row r="60" spans="2:4" x14ac:dyDescent="0.25">
      <c r="B60" t="s">
        <v>26</v>
      </c>
      <c r="C60" s="1">
        <v>207560950</v>
      </c>
    </row>
    <row r="63" spans="2:4" x14ac:dyDescent="0.25">
      <c r="B63" s="6" t="s">
        <v>27</v>
      </c>
      <c r="C63" s="5">
        <f>+C64</f>
        <v>3619241000</v>
      </c>
      <c r="D63" s="1">
        <f>+C63</f>
        <v>3619241000</v>
      </c>
    </row>
    <row r="64" spans="2:4" x14ac:dyDescent="0.25">
      <c r="B64" t="s">
        <v>28</v>
      </c>
      <c r="C64" s="1">
        <v>3619241000</v>
      </c>
    </row>
    <row r="67" spans="2:4" x14ac:dyDescent="0.25">
      <c r="B67" s="6" t="s">
        <v>29</v>
      </c>
      <c r="C67" s="5">
        <f>SUM(C68:C70)</f>
        <v>449037440</v>
      </c>
      <c r="D67" s="1">
        <f>+C67</f>
        <v>449037440</v>
      </c>
    </row>
    <row r="68" spans="2:4" x14ac:dyDescent="0.25">
      <c r="B68" t="s">
        <v>30</v>
      </c>
      <c r="C68" s="1">
        <v>26268790</v>
      </c>
    </row>
    <row r="69" spans="2:4" x14ac:dyDescent="0.25">
      <c r="B69" t="s">
        <v>31</v>
      </c>
      <c r="C69" s="1">
        <v>422768650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15AC-B829-45CB-B24B-03CB423058E0}">
  <dimension ref="B2:R59"/>
  <sheetViews>
    <sheetView tabSelected="1" topLeftCell="A39" workbookViewId="0">
      <selection activeCell="N60" sqref="N60"/>
    </sheetView>
  </sheetViews>
  <sheetFormatPr baseColWidth="10" defaultRowHeight="15" x14ac:dyDescent="0.25"/>
  <cols>
    <col min="2" max="2" width="4.5703125" customWidth="1"/>
    <col min="3" max="3" width="8.85546875" customWidth="1"/>
    <col min="4" max="4" width="11.5703125" customWidth="1"/>
    <col min="5" max="5" width="9.42578125" customWidth="1"/>
    <col min="6" max="6" width="10.140625" customWidth="1"/>
    <col min="7" max="7" width="25.5703125" customWidth="1"/>
    <col min="8" max="8" width="22.140625" customWidth="1"/>
    <col min="9" max="9" width="27.85546875" customWidth="1"/>
    <col min="10" max="10" width="12.85546875" customWidth="1"/>
    <col min="11" max="12" width="12.5703125" customWidth="1"/>
    <col min="13" max="13" width="20.42578125" customWidth="1"/>
    <col min="14" max="14" width="16.28515625" customWidth="1"/>
    <col min="15" max="15" width="11" customWidth="1"/>
    <col min="16" max="16" width="10.28515625" customWidth="1"/>
    <col min="17" max="17" width="11.85546875" customWidth="1"/>
    <col min="18" max="18" width="12.140625" customWidth="1"/>
  </cols>
  <sheetData>
    <row r="2" spans="2:18" x14ac:dyDescent="0.25">
      <c r="B2" s="14"/>
      <c r="C2" s="14"/>
      <c r="D2" s="15"/>
      <c r="E2" s="15"/>
      <c r="F2" s="15"/>
      <c r="G2" s="16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2:18" ht="15.75" x14ac:dyDescent="0.25">
      <c r="B3" s="17" t="s">
        <v>32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2:18" ht="15.75" x14ac:dyDescent="0.25">
      <c r="B4" s="17" t="s">
        <v>33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2:18" ht="15.75" x14ac:dyDescent="0.25">
      <c r="B5" s="17" t="s">
        <v>34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2:18" ht="15.75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2:18" ht="15.75" x14ac:dyDescent="0.25">
      <c r="B7" s="18"/>
      <c r="C7" s="18"/>
      <c r="D7" s="19"/>
      <c r="E7" s="19"/>
      <c r="F7" s="19"/>
      <c r="G7" s="16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2:18" ht="34.5" x14ac:dyDescent="0.25">
      <c r="B8" s="20" t="s">
        <v>35</v>
      </c>
      <c r="C8" s="21" t="s">
        <v>36</v>
      </c>
      <c r="D8" s="21" t="s">
        <v>37</v>
      </c>
      <c r="E8" s="21" t="s">
        <v>38</v>
      </c>
      <c r="F8" s="21" t="s">
        <v>39</v>
      </c>
      <c r="G8" s="21" t="s">
        <v>40</v>
      </c>
      <c r="H8" s="21" t="s">
        <v>41</v>
      </c>
      <c r="I8" s="22" t="s">
        <v>42</v>
      </c>
      <c r="J8" s="22" t="s">
        <v>43</v>
      </c>
      <c r="K8" s="22" t="s">
        <v>44</v>
      </c>
      <c r="L8" s="22" t="s">
        <v>45</v>
      </c>
      <c r="M8" s="23" t="s">
        <v>46</v>
      </c>
      <c r="N8" s="21" t="s">
        <v>47</v>
      </c>
      <c r="O8" s="21" t="s">
        <v>37</v>
      </c>
      <c r="P8" s="21" t="s">
        <v>48</v>
      </c>
      <c r="Q8" s="21" t="s">
        <v>49</v>
      </c>
      <c r="R8" s="21" t="s">
        <v>50</v>
      </c>
    </row>
    <row r="9" spans="2:18" ht="25.5" x14ac:dyDescent="0.3">
      <c r="B9" s="24">
        <v>1</v>
      </c>
      <c r="C9" s="24">
        <v>5749</v>
      </c>
      <c r="D9" s="25">
        <v>44627</v>
      </c>
      <c r="E9" s="24">
        <v>13268740</v>
      </c>
      <c r="F9" s="26">
        <v>5676</v>
      </c>
      <c r="G9" s="27">
        <v>44586</v>
      </c>
      <c r="H9" s="28" t="s">
        <v>51</v>
      </c>
      <c r="I9" s="29">
        <v>3000</v>
      </c>
      <c r="J9" s="30"/>
      <c r="K9" s="28"/>
      <c r="L9" s="29">
        <v>3000</v>
      </c>
      <c r="M9" s="31" t="s">
        <v>52</v>
      </c>
      <c r="N9" s="30"/>
      <c r="O9" s="32"/>
      <c r="P9" s="30" t="s">
        <v>53</v>
      </c>
      <c r="Q9" s="33" t="s">
        <v>54</v>
      </c>
      <c r="R9" s="27">
        <v>44627</v>
      </c>
    </row>
    <row r="10" spans="2:18" ht="25.5" x14ac:dyDescent="0.3">
      <c r="B10" s="24">
        <v>2</v>
      </c>
      <c r="C10" s="24">
        <v>5750</v>
      </c>
      <c r="D10" s="25">
        <v>44627</v>
      </c>
      <c r="E10" s="24">
        <v>90171691</v>
      </c>
      <c r="F10" s="26">
        <v>5091</v>
      </c>
      <c r="G10" s="27">
        <v>44321</v>
      </c>
      <c r="H10" s="28" t="s">
        <v>51</v>
      </c>
      <c r="I10" s="29">
        <v>3000</v>
      </c>
      <c r="J10" s="30"/>
      <c r="K10" s="28"/>
      <c r="L10" s="29">
        <v>3000</v>
      </c>
      <c r="M10" s="31" t="s">
        <v>55</v>
      </c>
      <c r="N10" s="30"/>
      <c r="O10" s="32"/>
      <c r="P10" s="30" t="s">
        <v>56</v>
      </c>
      <c r="Q10" s="33" t="s">
        <v>57</v>
      </c>
      <c r="R10" s="27">
        <v>44627</v>
      </c>
    </row>
    <row r="11" spans="2:18" x14ac:dyDescent="0.25">
      <c r="B11" s="24">
        <v>3</v>
      </c>
      <c r="C11" s="34">
        <v>5751</v>
      </c>
      <c r="D11" s="35">
        <v>44630</v>
      </c>
      <c r="E11" s="34">
        <v>0</v>
      </c>
      <c r="F11" s="36">
        <v>0</v>
      </c>
      <c r="G11" s="37"/>
      <c r="H11" s="38" t="s">
        <v>58</v>
      </c>
      <c r="I11" s="39">
        <v>0</v>
      </c>
      <c r="J11" s="40">
        <v>0</v>
      </c>
      <c r="K11" s="41">
        <v>0</v>
      </c>
      <c r="L11" s="39">
        <v>0</v>
      </c>
      <c r="M11" s="42" t="s">
        <v>58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</row>
    <row r="12" spans="2:18" ht="25.5" x14ac:dyDescent="0.3">
      <c r="B12" s="24">
        <v>4</v>
      </c>
      <c r="C12" s="34">
        <v>5752</v>
      </c>
      <c r="D12" s="35">
        <v>44630</v>
      </c>
      <c r="E12" s="34" t="s">
        <v>59</v>
      </c>
      <c r="F12" s="36">
        <v>5535</v>
      </c>
      <c r="G12" s="37">
        <v>44509</v>
      </c>
      <c r="H12" s="38" t="s">
        <v>51</v>
      </c>
      <c r="I12" s="39">
        <v>3000</v>
      </c>
      <c r="J12" s="40"/>
      <c r="K12" s="38"/>
      <c r="L12" s="39">
        <v>3000</v>
      </c>
      <c r="M12" s="42" t="s">
        <v>60</v>
      </c>
      <c r="N12" s="40"/>
      <c r="O12" s="43"/>
      <c r="P12" s="40" t="s">
        <v>61</v>
      </c>
      <c r="Q12" s="44" t="s">
        <v>62</v>
      </c>
      <c r="R12" s="37">
        <v>44629</v>
      </c>
    </row>
    <row r="13" spans="2:18" ht="25.5" x14ac:dyDescent="0.3">
      <c r="B13" s="24">
        <v>5</v>
      </c>
      <c r="C13" s="34">
        <v>5753</v>
      </c>
      <c r="D13" s="35">
        <v>44634</v>
      </c>
      <c r="E13" s="34" t="s">
        <v>63</v>
      </c>
      <c r="F13" s="36">
        <v>5710</v>
      </c>
      <c r="G13" s="37">
        <v>44622</v>
      </c>
      <c r="H13" s="38" t="s">
        <v>64</v>
      </c>
      <c r="I13" s="45">
        <v>5000</v>
      </c>
      <c r="J13" s="40"/>
      <c r="K13" s="38"/>
      <c r="L13" s="45">
        <v>5000</v>
      </c>
      <c r="M13" s="42" t="s">
        <v>65</v>
      </c>
      <c r="N13" s="40"/>
      <c r="O13" s="43"/>
      <c r="P13" s="40" t="s">
        <v>66</v>
      </c>
      <c r="Q13" s="44" t="s">
        <v>67</v>
      </c>
      <c r="R13" s="37">
        <v>44634</v>
      </c>
    </row>
    <row r="14" spans="2:18" ht="25.5" x14ac:dyDescent="0.3">
      <c r="B14" s="24">
        <v>6</v>
      </c>
      <c r="C14" s="34">
        <v>5754</v>
      </c>
      <c r="D14" s="46">
        <v>44635</v>
      </c>
      <c r="E14" s="34">
        <v>58764992</v>
      </c>
      <c r="F14" s="36">
        <v>5023</v>
      </c>
      <c r="G14" s="37">
        <v>44267</v>
      </c>
      <c r="H14" s="38" t="s">
        <v>51</v>
      </c>
      <c r="I14" s="39">
        <v>3000</v>
      </c>
      <c r="J14" s="40"/>
      <c r="K14" s="38"/>
      <c r="L14" s="39">
        <v>3000</v>
      </c>
      <c r="M14" s="42" t="s">
        <v>68</v>
      </c>
      <c r="N14" s="40"/>
      <c r="O14" s="43"/>
      <c r="P14" s="40" t="s">
        <v>69</v>
      </c>
      <c r="Q14" s="44" t="s">
        <v>70</v>
      </c>
      <c r="R14" s="37">
        <v>44635</v>
      </c>
    </row>
    <row r="15" spans="2:18" ht="25.5" x14ac:dyDescent="0.3">
      <c r="B15" s="24">
        <v>7</v>
      </c>
      <c r="C15" s="34">
        <v>5755</v>
      </c>
      <c r="D15" s="46">
        <v>44637</v>
      </c>
      <c r="E15" s="34" t="s">
        <v>71</v>
      </c>
      <c r="F15" s="36">
        <v>4470</v>
      </c>
      <c r="G15" s="37">
        <v>44246</v>
      </c>
      <c r="H15" s="38" t="s">
        <v>51</v>
      </c>
      <c r="I15" s="39">
        <v>3000</v>
      </c>
      <c r="J15" s="40"/>
      <c r="K15" s="38"/>
      <c r="L15" s="39">
        <v>3000</v>
      </c>
      <c r="M15" s="42" t="s">
        <v>72</v>
      </c>
      <c r="N15" s="40"/>
      <c r="O15" s="43"/>
      <c r="P15" s="40" t="s">
        <v>73</v>
      </c>
      <c r="Q15" s="44" t="s">
        <v>74</v>
      </c>
      <c r="R15" s="37">
        <v>44637</v>
      </c>
    </row>
    <row r="16" spans="2:18" ht="25.5" x14ac:dyDescent="0.3">
      <c r="B16" s="24">
        <v>8</v>
      </c>
      <c r="C16" s="34">
        <v>5756</v>
      </c>
      <c r="D16" s="46">
        <v>44638</v>
      </c>
      <c r="E16" s="34" t="s">
        <v>75</v>
      </c>
      <c r="F16" s="36">
        <v>5718</v>
      </c>
      <c r="G16" s="37">
        <v>44636</v>
      </c>
      <c r="H16" s="44" t="s">
        <v>76</v>
      </c>
      <c r="I16" s="47">
        <v>5000</v>
      </c>
      <c r="J16" s="40"/>
      <c r="K16" s="44"/>
      <c r="L16" s="47">
        <v>5000</v>
      </c>
      <c r="M16" s="42" t="s">
        <v>77</v>
      </c>
      <c r="N16" s="40"/>
      <c r="O16" s="43"/>
      <c r="P16" s="40" t="s">
        <v>78</v>
      </c>
      <c r="Q16" s="44" t="s">
        <v>79</v>
      </c>
      <c r="R16" s="37">
        <v>44637</v>
      </c>
    </row>
    <row r="17" spans="2:18" ht="15.75" x14ac:dyDescent="0.3">
      <c r="B17" s="24">
        <v>9</v>
      </c>
      <c r="C17" s="34">
        <v>5757</v>
      </c>
      <c r="D17" s="37">
        <v>44638</v>
      </c>
      <c r="E17" s="34" t="s">
        <v>80</v>
      </c>
      <c r="F17" s="36">
        <v>5654</v>
      </c>
      <c r="G17" s="37">
        <v>44613</v>
      </c>
      <c r="H17" s="44" t="s">
        <v>76</v>
      </c>
      <c r="I17" s="47">
        <v>5000</v>
      </c>
      <c r="J17" s="40"/>
      <c r="K17" s="44"/>
      <c r="L17" s="47">
        <v>5000</v>
      </c>
      <c r="M17" s="42" t="s">
        <v>81</v>
      </c>
      <c r="N17" s="40"/>
      <c r="O17" s="43"/>
      <c r="P17" s="40" t="s">
        <v>82</v>
      </c>
      <c r="Q17" s="44" t="s">
        <v>83</v>
      </c>
      <c r="R17" s="37">
        <v>44638</v>
      </c>
    </row>
    <row r="18" spans="2:18" ht="25.5" x14ac:dyDescent="0.3">
      <c r="B18" s="24">
        <v>10</v>
      </c>
      <c r="C18" s="34">
        <v>5758</v>
      </c>
      <c r="D18" s="37">
        <v>44642</v>
      </c>
      <c r="E18" s="34" t="s">
        <v>84</v>
      </c>
      <c r="F18" s="36">
        <v>2555</v>
      </c>
      <c r="G18" s="37">
        <v>42787</v>
      </c>
      <c r="H18" s="38" t="s">
        <v>85</v>
      </c>
      <c r="I18" s="45">
        <v>1000</v>
      </c>
      <c r="J18" s="40"/>
      <c r="K18" s="38"/>
      <c r="L18" s="45">
        <v>1000</v>
      </c>
      <c r="M18" s="42" t="s">
        <v>86</v>
      </c>
      <c r="N18" s="40"/>
      <c r="O18" s="43"/>
      <c r="P18" s="40" t="s">
        <v>87</v>
      </c>
      <c r="Q18" s="44" t="s">
        <v>83</v>
      </c>
      <c r="R18" s="37">
        <v>44638</v>
      </c>
    </row>
    <row r="19" spans="2:18" ht="25.5" x14ac:dyDescent="0.3">
      <c r="B19" s="24">
        <v>11</v>
      </c>
      <c r="C19" s="34">
        <v>5759</v>
      </c>
      <c r="D19" s="37">
        <v>44642</v>
      </c>
      <c r="E19" s="34" t="s">
        <v>88</v>
      </c>
      <c r="F19" s="40">
        <v>5637</v>
      </c>
      <c r="G19" s="37">
        <v>44622</v>
      </c>
      <c r="H19" s="38" t="s">
        <v>85</v>
      </c>
      <c r="I19" s="45">
        <v>1000</v>
      </c>
      <c r="J19" s="40"/>
      <c r="K19" s="38"/>
      <c r="L19" s="45">
        <v>1000</v>
      </c>
      <c r="M19" s="42" t="s">
        <v>89</v>
      </c>
      <c r="N19" s="40"/>
      <c r="O19" s="43"/>
      <c r="P19" s="40" t="s">
        <v>90</v>
      </c>
      <c r="Q19" s="44" t="s">
        <v>91</v>
      </c>
      <c r="R19" s="37">
        <v>44642</v>
      </c>
    </row>
    <row r="20" spans="2:18" ht="25.5" x14ac:dyDescent="0.3">
      <c r="B20" s="24">
        <v>12</v>
      </c>
      <c r="C20" s="34">
        <v>5760</v>
      </c>
      <c r="D20" s="37">
        <v>44642</v>
      </c>
      <c r="E20" s="34">
        <v>24984639</v>
      </c>
      <c r="F20" s="40">
        <v>5639</v>
      </c>
      <c r="G20" s="37">
        <v>44623</v>
      </c>
      <c r="H20" s="38" t="s">
        <v>51</v>
      </c>
      <c r="I20" s="39">
        <v>3000</v>
      </c>
      <c r="J20" s="40"/>
      <c r="K20" s="38"/>
      <c r="L20" s="39">
        <v>3000</v>
      </c>
      <c r="M20" s="42" t="s">
        <v>92</v>
      </c>
      <c r="N20" s="40"/>
      <c r="O20" s="43"/>
      <c r="P20" s="40" t="s">
        <v>93</v>
      </c>
      <c r="Q20" s="44" t="s">
        <v>94</v>
      </c>
      <c r="R20" s="37">
        <v>44642</v>
      </c>
    </row>
    <row r="21" spans="2:18" ht="25.5" x14ac:dyDescent="0.3">
      <c r="B21" s="24">
        <v>13</v>
      </c>
      <c r="C21" s="34">
        <v>5761</v>
      </c>
      <c r="D21" s="37">
        <v>44643</v>
      </c>
      <c r="E21" s="34" t="s">
        <v>95</v>
      </c>
      <c r="F21" s="36">
        <v>4632</v>
      </c>
      <c r="G21" s="37">
        <v>43698</v>
      </c>
      <c r="H21" s="38" t="s">
        <v>85</v>
      </c>
      <c r="I21" s="45">
        <v>1000</v>
      </c>
      <c r="J21" s="40"/>
      <c r="K21" s="38"/>
      <c r="L21" s="45">
        <v>1000</v>
      </c>
      <c r="M21" s="42" t="s">
        <v>96</v>
      </c>
      <c r="N21" s="40"/>
      <c r="O21" s="43"/>
      <c r="P21" s="40" t="s">
        <v>97</v>
      </c>
      <c r="Q21" s="44" t="s">
        <v>98</v>
      </c>
      <c r="R21" s="37">
        <v>44643</v>
      </c>
    </row>
    <row r="22" spans="2:18" ht="25.5" x14ac:dyDescent="0.3">
      <c r="B22" s="24">
        <v>14</v>
      </c>
      <c r="C22" s="34">
        <v>5761</v>
      </c>
      <c r="D22" s="37">
        <v>44643</v>
      </c>
      <c r="E22" s="34" t="s">
        <v>95</v>
      </c>
      <c r="F22" s="36">
        <v>4393</v>
      </c>
      <c r="G22" s="37">
        <v>43546</v>
      </c>
      <c r="H22" s="38" t="s">
        <v>64</v>
      </c>
      <c r="I22" s="45">
        <v>5000</v>
      </c>
      <c r="J22" s="40"/>
      <c r="K22" s="38"/>
      <c r="L22" s="45">
        <v>5000</v>
      </c>
      <c r="M22" s="42" t="s">
        <v>99</v>
      </c>
      <c r="N22" s="41"/>
      <c r="O22" s="43"/>
      <c r="P22" s="41" t="s">
        <v>100</v>
      </c>
      <c r="Q22" s="44" t="s">
        <v>98</v>
      </c>
      <c r="R22" s="37">
        <v>44643</v>
      </c>
    </row>
    <row r="23" spans="2:18" ht="25.5" x14ac:dyDescent="0.3">
      <c r="B23" s="24">
        <v>15</v>
      </c>
      <c r="C23" s="34">
        <v>5762</v>
      </c>
      <c r="D23" s="35">
        <v>44645</v>
      </c>
      <c r="E23" s="34">
        <v>6663479</v>
      </c>
      <c r="F23" s="36">
        <v>5078</v>
      </c>
      <c r="G23" s="37">
        <v>44285</v>
      </c>
      <c r="H23" s="38" t="s">
        <v>51</v>
      </c>
      <c r="I23" s="39">
        <v>3000</v>
      </c>
      <c r="J23" s="40"/>
      <c r="K23" s="38"/>
      <c r="L23" s="39">
        <v>3000</v>
      </c>
      <c r="M23" s="42" t="s">
        <v>101</v>
      </c>
      <c r="N23" s="40"/>
      <c r="O23" s="43"/>
      <c r="P23" s="40" t="s">
        <v>102</v>
      </c>
      <c r="Q23" s="44" t="s">
        <v>103</v>
      </c>
      <c r="R23" s="37">
        <v>44645</v>
      </c>
    </row>
    <row r="24" spans="2:18" ht="24.75" x14ac:dyDescent="0.25">
      <c r="B24" s="24">
        <v>16</v>
      </c>
      <c r="C24" s="34">
        <v>5763</v>
      </c>
      <c r="D24" s="35">
        <v>44645</v>
      </c>
      <c r="E24" s="34" t="s">
        <v>104</v>
      </c>
      <c r="F24" s="36"/>
      <c r="G24" s="37"/>
      <c r="H24" s="38" t="s">
        <v>105</v>
      </c>
      <c r="I24" s="39"/>
      <c r="J24" s="39">
        <v>10000</v>
      </c>
      <c r="K24" s="39"/>
      <c r="L24" s="39">
        <v>10000</v>
      </c>
      <c r="M24" s="42" t="s">
        <v>106</v>
      </c>
      <c r="N24" s="40" t="s">
        <v>107</v>
      </c>
      <c r="O24" s="37">
        <v>44641</v>
      </c>
      <c r="P24" s="40"/>
      <c r="Q24" s="44" t="s">
        <v>108</v>
      </c>
      <c r="R24" s="37">
        <v>44645</v>
      </c>
    </row>
    <row r="25" spans="2:18" ht="15.75" x14ac:dyDescent="0.3">
      <c r="B25" s="24"/>
      <c r="C25" s="34"/>
      <c r="D25" s="35"/>
      <c r="E25" s="34"/>
      <c r="F25" s="36"/>
      <c r="G25" s="37"/>
      <c r="H25" s="38"/>
      <c r="I25" s="39"/>
      <c r="J25" s="40"/>
      <c r="K25" s="38"/>
      <c r="L25" s="39"/>
      <c r="M25" s="42"/>
      <c r="N25" s="40"/>
      <c r="O25" s="43"/>
      <c r="P25" s="40"/>
      <c r="Q25" s="44"/>
      <c r="R25" s="37"/>
    </row>
    <row r="26" spans="2:18" ht="15.75" x14ac:dyDescent="0.3">
      <c r="B26" s="24"/>
      <c r="C26" s="34"/>
      <c r="D26" s="35"/>
      <c r="E26" s="34"/>
      <c r="F26" s="36"/>
      <c r="G26" s="37"/>
      <c r="H26" s="38"/>
      <c r="I26" s="39"/>
      <c r="J26" s="40"/>
      <c r="K26" s="38"/>
      <c r="L26" s="39"/>
      <c r="M26" s="42"/>
      <c r="N26" s="40"/>
      <c r="O26" s="43"/>
      <c r="P26" s="40"/>
      <c r="Q26" s="44"/>
      <c r="R26" s="37"/>
    </row>
    <row r="27" spans="2:18" ht="15.75" thickBot="1" x14ac:dyDescent="0.3">
      <c r="B27" s="48"/>
      <c r="C27" s="49"/>
      <c r="D27" s="50"/>
      <c r="E27" s="50"/>
      <c r="F27" s="49"/>
      <c r="G27" s="51"/>
      <c r="H27" s="52"/>
      <c r="I27" s="53"/>
      <c r="J27" s="54"/>
      <c r="K27" s="49"/>
      <c r="L27" s="55"/>
      <c r="M27" s="52"/>
      <c r="N27" s="49"/>
      <c r="O27" s="56"/>
      <c r="P27" s="49"/>
      <c r="Q27" s="49"/>
      <c r="R27" s="50"/>
    </row>
    <row r="28" spans="2:18" ht="15.75" thickBot="1" x14ac:dyDescent="0.3">
      <c r="B28" s="57" t="s">
        <v>109</v>
      </c>
      <c r="C28" s="58"/>
      <c r="D28" s="58"/>
      <c r="E28" s="58"/>
      <c r="F28" s="58"/>
      <c r="G28" s="58"/>
      <c r="H28" s="58"/>
      <c r="I28" s="59">
        <f>SUM(I9:I27)</f>
        <v>44000</v>
      </c>
      <c r="J28" s="60">
        <f>SUM(J10:J27)</f>
        <v>10000</v>
      </c>
      <c r="K28" s="59">
        <f>SUM(K14:K27)</f>
        <v>0</v>
      </c>
      <c r="L28" s="59">
        <f>SUM(L9:L27)</f>
        <v>54000</v>
      </c>
      <c r="M28" s="61"/>
      <c r="N28" s="62"/>
      <c r="O28" s="63"/>
      <c r="P28" s="64"/>
      <c r="Q28" s="65"/>
      <c r="R28" s="66"/>
    </row>
    <row r="32" spans="2:18" ht="31.5" customHeight="1" x14ac:dyDescent="0.25">
      <c r="B32" s="67" t="s">
        <v>110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</row>
    <row r="33" spans="2:18" x14ac:dyDescent="0.25">
      <c r="B33" s="68"/>
      <c r="C33" s="68"/>
      <c r="D33" s="69"/>
      <c r="E33" s="69"/>
      <c r="F33" s="69"/>
      <c r="G33" s="70"/>
      <c r="H33" s="68"/>
      <c r="I33" s="68"/>
      <c r="J33" s="68"/>
      <c r="K33" s="68"/>
      <c r="L33" s="71"/>
      <c r="M33" s="68"/>
      <c r="N33" s="68"/>
      <c r="O33" s="68"/>
      <c r="P33" s="68"/>
      <c r="Q33" s="68"/>
      <c r="R33" s="68"/>
    </row>
    <row r="34" spans="2:18" x14ac:dyDescent="0.25">
      <c r="B34" s="14"/>
      <c r="C34" s="14"/>
      <c r="D34" s="14"/>
      <c r="E34" s="14"/>
      <c r="F34" s="14"/>
      <c r="G34" s="14"/>
      <c r="H34" s="72" t="s">
        <v>32</v>
      </c>
      <c r="I34" s="72"/>
      <c r="J34" s="72"/>
      <c r="K34" s="72"/>
      <c r="L34" s="72"/>
    </row>
    <row r="35" spans="2:18" x14ac:dyDescent="0.25">
      <c r="B35" s="14"/>
      <c r="C35" s="14"/>
      <c r="D35" s="14"/>
      <c r="E35" s="14"/>
      <c r="F35" s="14"/>
      <c r="G35" s="14"/>
      <c r="H35" s="72" t="s">
        <v>33</v>
      </c>
      <c r="I35" s="72"/>
      <c r="J35" s="72"/>
      <c r="K35" s="72"/>
      <c r="L35" s="72"/>
    </row>
    <row r="36" spans="2:18" x14ac:dyDescent="0.25">
      <c r="B36" s="14"/>
      <c r="C36" s="14"/>
      <c r="D36" s="14"/>
      <c r="E36" s="14"/>
      <c r="F36" s="14"/>
      <c r="G36" s="14"/>
      <c r="H36" s="72" t="s">
        <v>135</v>
      </c>
      <c r="I36" s="72"/>
      <c r="J36" s="72"/>
      <c r="K36" s="72"/>
      <c r="L36" s="72"/>
    </row>
    <row r="37" spans="2:18" ht="15.75" thickBot="1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2:18" ht="25.5" thickBot="1" x14ac:dyDescent="0.3">
      <c r="B38" s="14"/>
      <c r="C38" s="14"/>
      <c r="D38" s="14"/>
      <c r="E38" s="14"/>
      <c r="F38" s="14"/>
      <c r="G38" s="14"/>
      <c r="H38" s="73" t="s">
        <v>35</v>
      </c>
      <c r="I38" s="74" t="s">
        <v>111</v>
      </c>
      <c r="J38" s="74" t="s">
        <v>138</v>
      </c>
      <c r="K38" s="75" t="s">
        <v>112</v>
      </c>
      <c r="L38" s="76" t="s">
        <v>113</v>
      </c>
    </row>
    <row r="39" spans="2:18" x14ac:dyDescent="0.25">
      <c r="B39" s="14"/>
      <c r="C39" s="14"/>
      <c r="D39" s="14"/>
      <c r="E39" s="14"/>
      <c r="F39" s="14"/>
      <c r="G39" s="14"/>
      <c r="H39" s="77">
        <v>1</v>
      </c>
      <c r="I39" s="78" t="s">
        <v>139</v>
      </c>
      <c r="J39" s="79" t="s">
        <v>140</v>
      </c>
      <c r="K39" s="80">
        <v>44630</v>
      </c>
      <c r="L39" s="81">
        <v>26580.68</v>
      </c>
    </row>
    <row r="40" spans="2:18" x14ac:dyDescent="0.25">
      <c r="B40" s="14"/>
      <c r="C40" s="14"/>
      <c r="D40" s="14"/>
      <c r="E40" s="14"/>
      <c r="F40" s="14"/>
      <c r="G40" s="14"/>
      <c r="H40" s="77">
        <v>2</v>
      </c>
      <c r="I40" s="130" t="s">
        <v>137</v>
      </c>
      <c r="J40" s="79" t="s">
        <v>141</v>
      </c>
      <c r="K40" s="131">
        <v>44630</v>
      </c>
      <c r="L40" s="132">
        <v>12274.5</v>
      </c>
    </row>
    <row r="41" spans="2:18" x14ac:dyDescent="0.25">
      <c r="B41" s="14"/>
      <c r="C41" s="14"/>
      <c r="D41" s="14"/>
      <c r="E41" s="14"/>
      <c r="F41" s="14"/>
      <c r="G41" s="14"/>
      <c r="H41" s="77">
        <v>3</v>
      </c>
      <c r="I41" s="130" t="s">
        <v>142</v>
      </c>
      <c r="J41" s="79" t="s">
        <v>143</v>
      </c>
      <c r="K41" s="131">
        <v>44630</v>
      </c>
      <c r="L41" s="132">
        <v>4252.55</v>
      </c>
    </row>
    <row r="42" spans="2:18" x14ac:dyDescent="0.25">
      <c r="B42" s="14"/>
      <c r="C42" s="14"/>
      <c r="D42" s="14"/>
      <c r="E42" s="14"/>
      <c r="F42" s="14"/>
      <c r="G42" s="14"/>
      <c r="H42" s="77">
        <v>4</v>
      </c>
      <c r="I42" s="130" t="s">
        <v>144</v>
      </c>
      <c r="J42" s="79" t="s">
        <v>145</v>
      </c>
      <c r="K42" s="131">
        <v>44638</v>
      </c>
      <c r="L42" s="132">
        <v>6759.91</v>
      </c>
    </row>
    <row r="43" spans="2:18" x14ac:dyDescent="0.25">
      <c r="B43" s="14"/>
      <c r="C43" s="14"/>
      <c r="D43" s="14"/>
      <c r="E43" s="14"/>
      <c r="F43" s="14"/>
      <c r="G43" s="14"/>
      <c r="H43" s="77"/>
      <c r="I43" s="82"/>
      <c r="J43" s="83"/>
      <c r="K43" s="84"/>
      <c r="L43" s="85"/>
    </row>
    <row r="44" spans="2:18" ht="15.75" thickBot="1" x14ac:dyDescent="0.3">
      <c r="B44" s="14"/>
      <c r="C44" s="14"/>
      <c r="D44" s="14"/>
      <c r="E44" s="14"/>
      <c r="F44" s="14"/>
      <c r="G44" s="14"/>
      <c r="H44" s="86"/>
      <c r="I44" s="87"/>
      <c r="J44" s="88"/>
      <c r="K44" s="89"/>
      <c r="L44" s="90"/>
    </row>
    <row r="45" spans="2:18" ht="15.75" thickBot="1" x14ac:dyDescent="0.3">
      <c r="B45" s="14"/>
      <c r="C45" s="14"/>
      <c r="D45" s="14"/>
      <c r="E45" s="14"/>
      <c r="F45" s="14"/>
      <c r="G45" s="14"/>
      <c r="H45" s="91" t="s">
        <v>114</v>
      </c>
      <c r="I45" s="92"/>
      <c r="J45" s="92"/>
      <c r="K45" s="92"/>
      <c r="L45" s="133">
        <f>SUM(L39:L44)</f>
        <v>49867.64</v>
      </c>
    </row>
    <row r="47" spans="2:18" x14ac:dyDescent="0.25">
      <c r="B47" s="93"/>
      <c r="C47" s="93"/>
      <c r="D47" s="93"/>
      <c r="E47" s="93"/>
      <c r="F47" s="94" t="s">
        <v>32</v>
      </c>
      <c r="G47" s="94"/>
      <c r="H47" s="94"/>
      <c r="I47" s="94"/>
      <c r="J47" s="94"/>
      <c r="K47" s="94"/>
      <c r="L47" s="94"/>
      <c r="M47" s="94"/>
      <c r="N47" s="94"/>
    </row>
    <row r="48" spans="2:18" x14ac:dyDescent="0.25">
      <c r="B48" s="93"/>
      <c r="C48" s="93"/>
      <c r="D48" s="93"/>
      <c r="E48" s="93"/>
      <c r="F48" s="94" t="s">
        <v>115</v>
      </c>
      <c r="G48" s="94"/>
      <c r="H48" s="94"/>
      <c r="I48" s="94"/>
      <c r="J48" s="94"/>
      <c r="K48" s="94"/>
      <c r="L48" s="94"/>
      <c r="M48" s="94"/>
      <c r="N48" s="94"/>
    </row>
    <row r="49" spans="2:14" x14ac:dyDescent="0.25">
      <c r="B49" s="93"/>
      <c r="C49" s="93"/>
      <c r="D49" s="93"/>
      <c r="E49" s="93"/>
      <c r="F49" s="94" t="s">
        <v>136</v>
      </c>
      <c r="G49" s="94"/>
      <c r="H49" s="94"/>
      <c r="I49" s="94"/>
      <c r="J49" s="94"/>
      <c r="K49" s="94"/>
      <c r="L49" s="94"/>
      <c r="M49" s="94"/>
      <c r="N49" s="94"/>
    </row>
    <row r="50" spans="2:14" x14ac:dyDescent="0.25">
      <c r="B50" s="93"/>
      <c r="C50" s="93"/>
      <c r="D50" s="93"/>
      <c r="E50" s="93"/>
      <c r="F50" s="94" t="s">
        <v>116</v>
      </c>
      <c r="G50" s="94"/>
      <c r="H50" s="94"/>
      <c r="I50" s="94"/>
      <c r="J50" s="94"/>
      <c r="K50" s="94"/>
      <c r="L50" s="94"/>
      <c r="M50" s="94"/>
      <c r="N50" s="94"/>
    </row>
    <row r="51" spans="2:14" ht="15.75" thickBot="1" x14ac:dyDescent="0.3"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</row>
    <row r="52" spans="2:14" ht="21.75" customHeight="1" thickBot="1" x14ac:dyDescent="0.3">
      <c r="B52" s="95"/>
      <c r="C52" s="95"/>
      <c r="D52" s="95"/>
      <c r="E52" s="96"/>
      <c r="F52" s="96"/>
      <c r="G52" s="96"/>
      <c r="H52" s="97"/>
      <c r="I52" s="98" t="s">
        <v>117</v>
      </c>
      <c r="J52" s="99"/>
      <c r="K52" s="99"/>
      <c r="L52" s="99"/>
      <c r="M52" s="99"/>
      <c r="N52" s="100"/>
    </row>
    <row r="53" spans="2:14" ht="23.25" x14ac:dyDescent="0.25">
      <c r="B53" s="101"/>
      <c r="C53" s="101"/>
      <c r="D53" s="101"/>
      <c r="E53" s="97"/>
      <c r="F53" s="102" t="s">
        <v>118</v>
      </c>
      <c r="G53" s="103" t="s">
        <v>119</v>
      </c>
      <c r="H53" s="103" t="s">
        <v>120</v>
      </c>
      <c r="I53" s="103" t="s">
        <v>120</v>
      </c>
      <c r="J53" s="104" t="s">
        <v>121</v>
      </c>
      <c r="K53" s="103" t="s">
        <v>122</v>
      </c>
      <c r="L53" s="103" t="s">
        <v>123</v>
      </c>
      <c r="M53" s="104" t="s">
        <v>124</v>
      </c>
      <c r="N53" s="105" t="s">
        <v>125</v>
      </c>
    </row>
    <row r="54" spans="2:14" ht="23.25" x14ac:dyDescent="0.25">
      <c r="B54" s="93"/>
      <c r="C54" s="93"/>
      <c r="D54" s="93"/>
      <c r="E54" s="106"/>
      <c r="F54" s="107">
        <v>1</v>
      </c>
      <c r="G54" s="108" t="s">
        <v>126</v>
      </c>
      <c r="H54" s="109" t="s">
        <v>127</v>
      </c>
      <c r="I54" s="110" t="s">
        <v>128</v>
      </c>
      <c r="J54" s="111">
        <v>162341.01999999999</v>
      </c>
      <c r="K54" s="112">
        <v>1260</v>
      </c>
      <c r="L54" s="113">
        <v>31331.53</v>
      </c>
      <c r="M54" s="113">
        <f>+J54+K54-L54</f>
        <v>132269.49</v>
      </c>
      <c r="N54" s="114">
        <v>133004.49</v>
      </c>
    </row>
    <row r="55" spans="2:14" ht="34.5" x14ac:dyDescent="0.25">
      <c r="B55" s="95"/>
      <c r="C55" s="115"/>
      <c r="D55" s="116"/>
      <c r="E55" s="106"/>
      <c r="F55" s="107">
        <v>2</v>
      </c>
      <c r="G55" s="108" t="s">
        <v>126</v>
      </c>
      <c r="H55" s="109" t="s">
        <v>129</v>
      </c>
      <c r="I55" s="110" t="s">
        <v>130</v>
      </c>
      <c r="J55" s="111">
        <v>24565.19</v>
      </c>
      <c r="K55" s="113">
        <v>2.09</v>
      </c>
      <c r="L55" s="113">
        <v>3.97</v>
      </c>
      <c r="M55" s="113">
        <f>+J55+K55-L55</f>
        <v>24563.309999999998</v>
      </c>
      <c r="N55" s="114">
        <f>J55+K55-L55</f>
        <v>24563.309999999998</v>
      </c>
    </row>
    <row r="56" spans="2:14" ht="34.5" x14ac:dyDescent="0.25">
      <c r="B56" s="95"/>
      <c r="C56" s="115"/>
      <c r="D56" s="116"/>
      <c r="E56" s="106"/>
      <c r="F56" s="107">
        <v>3</v>
      </c>
      <c r="G56" s="108" t="s">
        <v>126</v>
      </c>
      <c r="H56" s="109" t="s">
        <v>131</v>
      </c>
      <c r="I56" s="110" t="s">
        <v>132</v>
      </c>
      <c r="J56" s="111">
        <v>35000</v>
      </c>
      <c r="K56" s="113">
        <v>54000</v>
      </c>
      <c r="L56" s="113">
        <v>35000</v>
      </c>
      <c r="M56" s="113">
        <f>+J56+K56-L56</f>
        <v>54000</v>
      </c>
      <c r="N56" s="114">
        <f>+M56</f>
        <v>54000</v>
      </c>
    </row>
    <row r="57" spans="2:14" ht="23.25" x14ac:dyDescent="0.25">
      <c r="B57" s="95"/>
      <c r="C57" s="115"/>
      <c r="D57" s="116"/>
      <c r="E57" s="106"/>
      <c r="F57" s="107">
        <v>4</v>
      </c>
      <c r="G57" s="108" t="s">
        <v>126</v>
      </c>
      <c r="H57" s="109" t="s">
        <v>133</v>
      </c>
      <c r="I57" s="110" t="s">
        <v>134</v>
      </c>
      <c r="J57" s="111">
        <v>0</v>
      </c>
      <c r="K57" s="113">
        <v>18836.53</v>
      </c>
      <c r="L57" s="113">
        <f>+K57</f>
        <v>18836.53</v>
      </c>
      <c r="M57" s="113">
        <v>0</v>
      </c>
      <c r="N57" s="114">
        <f>J57+K57-L57</f>
        <v>0</v>
      </c>
    </row>
    <row r="58" spans="2:14" ht="15.75" thickBot="1" x14ac:dyDescent="0.3">
      <c r="B58" s="95"/>
      <c r="C58" s="117"/>
      <c r="D58" s="117"/>
      <c r="E58" s="106"/>
      <c r="F58" s="118"/>
      <c r="G58" s="119"/>
      <c r="H58" s="120"/>
      <c r="I58" s="120"/>
      <c r="J58" s="121"/>
      <c r="K58" s="122"/>
      <c r="L58" s="122"/>
      <c r="M58" s="122"/>
      <c r="N58" s="123"/>
    </row>
    <row r="59" spans="2:14" ht="15.75" thickBot="1" x14ac:dyDescent="0.3">
      <c r="B59" s="95"/>
      <c r="C59" s="117"/>
      <c r="D59" s="117"/>
      <c r="E59" s="96"/>
      <c r="F59" s="124" t="s">
        <v>109</v>
      </c>
      <c r="G59" s="125"/>
      <c r="H59" s="125"/>
      <c r="I59" s="126"/>
      <c r="J59" s="127">
        <f>SUM(J54:J58)</f>
        <v>221906.21</v>
      </c>
      <c r="K59" s="127">
        <f>SUM(K54:K58)</f>
        <v>74098.62</v>
      </c>
      <c r="L59" s="128">
        <f>SUM(L54:L58)</f>
        <v>85172.03</v>
      </c>
      <c r="M59" s="128">
        <f>SUM(M54:M58)</f>
        <v>210832.8</v>
      </c>
      <c r="N59" s="129">
        <f>SUM(N54:N58)</f>
        <v>211567.8</v>
      </c>
    </row>
  </sheetData>
  <mergeCells count="16">
    <mergeCell ref="F49:N49"/>
    <mergeCell ref="F50:N50"/>
    <mergeCell ref="I52:N52"/>
    <mergeCell ref="F59:I59"/>
    <mergeCell ref="H34:L34"/>
    <mergeCell ref="H35:L35"/>
    <mergeCell ref="H36:L36"/>
    <mergeCell ref="H45:K45"/>
    <mergeCell ref="F47:N47"/>
    <mergeCell ref="F48:N48"/>
    <mergeCell ref="B3:R3"/>
    <mergeCell ref="B4:R4"/>
    <mergeCell ref="B5:R5"/>
    <mergeCell ref="B6:R6"/>
    <mergeCell ref="B28:H28"/>
    <mergeCell ref="B32:R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Oscar Solis</cp:lastModifiedBy>
  <cp:lastPrinted>2022-03-09T18:28:11Z</cp:lastPrinted>
  <dcterms:created xsi:type="dcterms:W3CDTF">2018-07-20T20:07:43Z</dcterms:created>
  <dcterms:modified xsi:type="dcterms:W3CDTF">2022-04-19T20:29:10Z</dcterms:modified>
</cp:coreProperties>
</file>