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METAS UIP\"/>
    </mc:Choice>
  </mc:AlternateContent>
  <xr:revisionPtr revIDLastSave="0" documentId="8_{4ED6D77B-22D1-4276-B6FB-E8E765B3E8A8}" xr6:coauthVersionLast="47" xr6:coauthVersionMax="47" xr10:uidLastSave="{00000000-0000-0000-0000-000000000000}"/>
  <bookViews>
    <workbookView xWindow="-120" yWindow="-120" windowWidth="29040" windowHeight="15840" activeTab="2" xr2:uid="{899348A9-E359-487D-AA9C-52F2B86DA6C6}"/>
  </bookViews>
  <sheets>
    <sheet name="Metas 2021" sheetId="3" r:id="rId1"/>
    <sheet name="Metas 2022" sheetId="5" r:id="rId2"/>
    <sheet name="Metas  2023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2" i="2" l="1"/>
  <c r="O21" i="2"/>
  <c r="O20" i="2"/>
  <c r="O19" i="2"/>
  <c r="O18" i="2"/>
  <c r="O17" i="2"/>
  <c r="O16" i="2"/>
  <c r="O15" i="2"/>
  <c r="O14" i="2"/>
  <c r="O13" i="2"/>
  <c r="O12" i="2"/>
  <c r="O11" i="2"/>
  <c r="N13" i="3"/>
  <c r="L22" i="3" l="1"/>
  <c r="K22" i="3"/>
  <c r="O21" i="3"/>
  <c r="O20" i="3"/>
  <c r="O19" i="3"/>
  <c r="O18" i="3"/>
  <c r="O17" i="3"/>
  <c r="O16" i="3"/>
  <c r="O15" i="3"/>
  <c r="O14" i="3"/>
  <c r="M13" i="3"/>
  <c r="L13" i="3"/>
  <c r="K13" i="3"/>
  <c r="J13" i="3"/>
  <c r="I13" i="3"/>
  <c r="H13" i="3"/>
  <c r="G13" i="3"/>
  <c r="F13" i="3"/>
  <c r="E13" i="3"/>
  <c r="D13" i="3"/>
  <c r="C13" i="3"/>
  <c r="O13" i="3" s="1"/>
  <c r="O12" i="3"/>
  <c r="O11" i="3"/>
  <c r="O22" i="5"/>
  <c r="O21" i="5"/>
  <c r="O20" i="5"/>
  <c r="O19" i="5"/>
  <c r="O18" i="5"/>
  <c r="O17" i="5"/>
  <c r="O16" i="5"/>
  <c r="O15" i="5"/>
  <c r="O14" i="5"/>
  <c r="O13" i="5"/>
  <c r="O12" i="5"/>
  <c r="O11" i="5"/>
  <c r="O23" i="3" l="1"/>
  <c r="O23" i="5"/>
  <c r="O22" i="3"/>
</calcChain>
</file>

<file path=xl/sharedStrings.xml><?xml version="1.0" encoding="utf-8"?>
<sst xmlns="http://schemas.openxmlformats.org/spreadsheetml/2006/main" count="102" uniqueCount="49">
  <si>
    <t>MINISTERIO DE COMUNICACIONES, INFRAESTRUCTURA Y VIVIENDA</t>
  </si>
  <si>
    <t>DIRECCIÓN GENERAL DE TRANSPORTES</t>
  </si>
  <si>
    <t>EJECUCIÓN DE METAS</t>
  </si>
  <si>
    <t xml:space="preserve"> AÑO 2022</t>
  </si>
  <si>
    <t>DESCRIPCIÓN META</t>
  </si>
  <si>
    <t>PRIMER CUATRIMESTRE</t>
  </si>
  <si>
    <t>SEGUNDO CUATRIMESTRE</t>
  </si>
  <si>
    <t>TERCER CUATRIMESTRE</t>
  </si>
  <si>
    <t>ENERO</t>
  </si>
  <si>
    <t>FEBRERO</t>
  </si>
  <si>
    <t>MARZO</t>
  </si>
  <si>
    <t>ABRIL</t>
  </si>
  <si>
    <t xml:space="preserve">MAYO </t>
  </si>
  <si>
    <t>JUNIO</t>
  </si>
  <si>
    <t>JULIO</t>
  </si>
  <si>
    <t>AGOSTO</t>
  </si>
  <si>
    <t>SEPTIEMBRE</t>
  </si>
  <si>
    <t>OCTUBRE</t>
  </si>
  <si>
    <t>NOVIEMBRE</t>
  </si>
  <si>
    <t>DICIEMBRE</t>
  </si>
  <si>
    <t>TOTAL META</t>
  </si>
  <si>
    <t>Audiencias</t>
  </si>
  <si>
    <t xml:space="preserve">Registro de Carga </t>
  </si>
  <si>
    <t>Emisión de Permisos Expresos</t>
  </si>
  <si>
    <t>Emisión de Permisos Temporales</t>
  </si>
  <si>
    <t>Denuncias al No. 1532</t>
  </si>
  <si>
    <t>Denucnuas FACEBOOK</t>
  </si>
  <si>
    <t>Resoluciones de Registro de Pilotos Emitidas</t>
  </si>
  <si>
    <t>Operativos de Control (Operativos Realizados)</t>
  </si>
  <si>
    <t>Vehículos Inspeccionados (Vehiculos Revisados)</t>
  </si>
  <si>
    <t>Remisiones  (Remisiones Impuestas)</t>
  </si>
  <si>
    <t>Fuente: Registros Dirección General de Transportes -DGT-</t>
  </si>
  <si>
    <t>Licencias Nuevas ( Papeleria Entregadas de línea Nueva. Extraurbana, Agrícola, Industrial y Turismo)</t>
  </si>
  <si>
    <t>Modificación de Licencias (Papeleria entregada de tramite corto, extraurbano, turismo, agrícola e industrial)</t>
  </si>
  <si>
    <t xml:space="preserve"> AÑO 2023</t>
  </si>
  <si>
    <t xml:space="preserve"> AÑO 2021</t>
  </si>
  <si>
    <t>CONCEPTO</t>
  </si>
  <si>
    <t>TOTAL POR CONCEPTO</t>
  </si>
  <si>
    <t>Licencias Nuevas</t>
  </si>
  <si>
    <t>Modificación de Licencias</t>
  </si>
  <si>
    <t>Emisión de permisos</t>
  </si>
  <si>
    <t>Expresos</t>
  </si>
  <si>
    <t>Temporales</t>
  </si>
  <si>
    <t>Registro de Pilotos</t>
  </si>
  <si>
    <t>Registro de Carga</t>
  </si>
  <si>
    <t>Operativos de Control</t>
  </si>
  <si>
    <t>Vehículos Inspeccionados</t>
  </si>
  <si>
    <t>Remisiones</t>
  </si>
  <si>
    <t>Denuncias al No. 1532 y FACEBOOK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</si>
</sst>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2" borderId="0" xfId="0" applyFill="1"/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0" fillId="2" borderId="8" xfId="0" applyFill="1" applyBorder="1"/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4" fillId="6" borderId="11" xfId="0" applyFont="1" applyFill="1" applyBorder="1"/>
    <xf numFmtId="0" fontId="2" fillId="6" borderId="11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0" fillId="2" borderId="11" xfId="0" applyFill="1" applyBorder="1"/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0" fillId="6" borderId="11" xfId="0" applyFill="1" applyBorder="1"/>
    <xf numFmtId="0" fontId="2" fillId="6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3" fontId="4" fillId="2" borderId="11" xfId="0" applyNumberFormat="1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/>
    </xf>
    <xf numFmtId="0" fontId="0" fillId="2" borderId="11" xfId="0" applyFill="1" applyBorder="1" applyAlignment="1">
      <alignment wrapText="1"/>
    </xf>
    <xf numFmtId="0" fontId="0" fillId="6" borderId="7" xfId="0" applyFill="1" applyBorder="1" applyAlignment="1">
      <alignment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9" fillId="2" borderId="11" xfId="0" applyFont="1" applyFill="1" applyBorder="1"/>
    <xf numFmtId="0" fontId="9" fillId="2" borderId="7" xfId="0" applyFont="1" applyFill="1" applyBorder="1"/>
    <xf numFmtId="0" fontId="10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2" fillId="2" borderId="0" xfId="0" applyFont="1" applyFill="1"/>
    <xf numFmtId="0" fontId="11" fillId="2" borderId="0" xfId="0" applyFont="1" applyFill="1"/>
    <xf numFmtId="0" fontId="4" fillId="7" borderId="11" xfId="0" applyFont="1" applyFill="1" applyBorder="1"/>
    <xf numFmtId="0" fontId="4" fillId="7" borderId="11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0" fillId="7" borderId="11" xfId="0" applyFill="1" applyBorder="1" applyAlignment="1">
      <alignment horizontal="center" vertical="center" wrapText="1"/>
    </xf>
    <xf numFmtId="0" fontId="0" fillId="7" borderId="11" xfId="0" applyFill="1" applyBorder="1"/>
    <xf numFmtId="0" fontId="0" fillId="7" borderId="11" xfId="0" applyFill="1" applyBorder="1" applyAlignment="1">
      <alignment wrapText="1"/>
    </xf>
    <xf numFmtId="0" fontId="0" fillId="7" borderId="7" xfId="0" applyFill="1" applyBorder="1" applyAlignment="1">
      <alignment wrapText="1"/>
    </xf>
    <xf numFmtId="0" fontId="4" fillId="7" borderId="7" xfId="0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 wrapText="1"/>
    </xf>
    <xf numFmtId="0" fontId="9" fillId="7" borderId="11" xfId="0" applyFont="1" applyFill="1" applyBorder="1"/>
    <xf numFmtId="0" fontId="10" fillId="7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9" fillId="7" borderId="8" xfId="0" applyFont="1" applyFill="1" applyBorder="1"/>
    <xf numFmtId="0" fontId="10" fillId="7" borderId="8" xfId="0" applyFont="1" applyFill="1" applyBorder="1" applyAlignment="1">
      <alignment horizontal="center" vertical="center"/>
    </xf>
    <xf numFmtId="3" fontId="4" fillId="2" borderId="11" xfId="0" applyNumberFormat="1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2</xdr:row>
      <xdr:rowOff>142875</xdr:rowOff>
    </xdr:from>
    <xdr:to>
      <xdr:col>2</xdr:col>
      <xdr:colOff>190500</xdr:colOff>
      <xdr:row>6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F4523E5-CBD6-4125-BDEF-551B18D7914A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22" t="2856" r="52498" b="87255"/>
        <a:stretch/>
      </xdr:blipFill>
      <xdr:spPr>
        <a:xfrm>
          <a:off x="228600" y="523875"/>
          <a:ext cx="2447925" cy="952500"/>
        </a:xfrm>
        <a:prstGeom prst="rect">
          <a:avLst/>
        </a:prstGeom>
      </xdr:spPr>
    </xdr:pic>
    <xdr:clientData/>
  </xdr:twoCellAnchor>
  <xdr:twoCellAnchor editAs="oneCell">
    <xdr:from>
      <xdr:col>14</xdr:col>
      <xdr:colOff>38100</xdr:colOff>
      <xdr:row>2</xdr:row>
      <xdr:rowOff>142876</xdr:rowOff>
    </xdr:from>
    <xdr:to>
      <xdr:col>15</xdr:col>
      <xdr:colOff>38100</xdr:colOff>
      <xdr:row>6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6859286-5562-426A-8B8E-F99F1242A43E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082" t="3234" r="5489" b="87637"/>
        <a:stretch/>
      </xdr:blipFill>
      <xdr:spPr>
        <a:xfrm>
          <a:off x="12001500" y="523876"/>
          <a:ext cx="876300" cy="8953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76201</xdr:colOff>
      <xdr:row>3</xdr:row>
      <xdr:rowOff>9524</xdr:rowOff>
    </xdr:from>
    <xdr:to>
      <xdr:col>1</xdr:col>
      <xdr:colOff>2457451</xdr:colOff>
      <xdr:row>7</xdr:row>
      <xdr:rowOff>19049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797017E-73E5-4717-B0AB-1CB543B04201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56" r="52498" b="87255"/>
        <a:stretch/>
      </xdr:blipFill>
      <xdr:spPr>
        <a:xfrm>
          <a:off x="152401" y="581024"/>
          <a:ext cx="2381250" cy="962025"/>
        </a:xfrm>
        <a:prstGeom prst="rect">
          <a:avLst/>
        </a:prstGeom>
      </xdr:spPr>
    </xdr:pic>
    <xdr:clientData/>
  </xdr:twoCellAnchor>
  <xdr:twoCellAnchor editAs="oneCell">
    <xdr:from>
      <xdr:col>13</xdr:col>
      <xdr:colOff>619124</xdr:colOff>
      <xdr:row>1</xdr:row>
      <xdr:rowOff>171450</xdr:rowOff>
    </xdr:from>
    <xdr:to>
      <xdr:col>14</xdr:col>
      <xdr:colOff>771525</xdr:colOff>
      <xdr:row>7</xdr:row>
      <xdr:rowOff>66675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27C9238-E6F4-4D21-8A97-B05C09C9E13E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082" t="3234" r="5489" b="87637"/>
        <a:stretch/>
      </xdr:blipFill>
      <xdr:spPr>
        <a:xfrm>
          <a:off x="13363574" y="361950"/>
          <a:ext cx="971551" cy="12287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3</xdr:row>
      <xdr:rowOff>57151</xdr:rowOff>
    </xdr:from>
    <xdr:to>
      <xdr:col>1</xdr:col>
      <xdr:colOff>2676525</xdr:colOff>
      <xdr:row>7</xdr:row>
      <xdr:rowOff>57151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EAC533-1F25-4F2A-BE0C-13E0A3B2692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2" t="3902" r="52498" b="88111"/>
        <a:stretch/>
      </xdr:blipFill>
      <xdr:spPr>
        <a:xfrm>
          <a:off x="104774" y="628651"/>
          <a:ext cx="2647951" cy="952500"/>
        </a:xfrm>
        <a:prstGeom prst="rect">
          <a:avLst/>
        </a:prstGeom>
      </xdr:spPr>
    </xdr:pic>
    <xdr:clientData/>
  </xdr:twoCellAnchor>
  <xdr:twoCellAnchor editAs="oneCell">
    <xdr:from>
      <xdr:col>13</xdr:col>
      <xdr:colOff>438150</xdr:colOff>
      <xdr:row>2</xdr:row>
      <xdr:rowOff>9525</xdr:rowOff>
    </xdr:from>
    <xdr:to>
      <xdr:col>14</xdr:col>
      <xdr:colOff>733425</xdr:colOff>
      <xdr:row>7</xdr:row>
      <xdr:rowOff>66676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73E1294-3441-4ECD-BA62-9235ED0579F7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082" t="3234" r="5489" b="87637"/>
        <a:stretch/>
      </xdr:blipFill>
      <xdr:spPr>
        <a:xfrm>
          <a:off x="13182600" y="390525"/>
          <a:ext cx="1114425" cy="12001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64D8F-B005-47BD-B7F8-F5F1D0F3BE28}">
  <dimension ref="B4:O32"/>
  <sheetViews>
    <sheetView workbookViewId="0">
      <selection activeCell="O24" sqref="O24"/>
    </sheetView>
  </sheetViews>
  <sheetFormatPr baseColWidth="10" defaultRowHeight="15" x14ac:dyDescent="0.25"/>
  <cols>
    <col min="1" max="1" width="2.7109375" style="1" customWidth="1"/>
    <col min="2" max="2" width="34.5703125" style="1" customWidth="1"/>
    <col min="3" max="10" width="11.42578125" style="1"/>
    <col min="11" max="11" width="13.85546875" style="1" customWidth="1"/>
    <col min="12" max="12" width="11.42578125" style="1"/>
    <col min="13" max="13" width="13.140625" style="1" customWidth="1"/>
    <col min="14" max="14" width="12.28515625" style="1" customWidth="1"/>
    <col min="15" max="15" width="13.140625" style="1" customWidth="1"/>
    <col min="16" max="16384" width="11.42578125" style="1"/>
  </cols>
  <sheetData>
    <row r="4" spans="2:15" ht="18.75" x14ac:dyDescent="0.3">
      <c r="B4" s="68" t="s">
        <v>0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</row>
    <row r="5" spans="2:15" ht="18.75" x14ac:dyDescent="0.3">
      <c r="B5" s="68" t="s">
        <v>1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</row>
    <row r="6" spans="2:15" ht="18.75" x14ac:dyDescent="0.3">
      <c r="B6" s="68" t="s">
        <v>2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</row>
    <row r="7" spans="2:15" ht="18.75" x14ac:dyDescent="0.3">
      <c r="B7" s="68" t="s">
        <v>35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</row>
    <row r="8" spans="2:15" ht="15.75" thickBot="1" x14ac:dyDescent="0.3"/>
    <row r="9" spans="2:15" ht="16.5" thickBot="1" x14ac:dyDescent="0.3">
      <c r="B9" s="69" t="s">
        <v>36</v>
      </c>
      <c r="C9" s="71" t="s">
        <v>5</v>
      </c>
      <c r="D9" s="72"/>
      <c r="E9" s="72"/>
      <c r="F9" s="73"/>
      <c r="G9" s="71" t="s">
        <v>6</v>
      </c>
      <c r="H9" s="72"/>
      <c r="I9" s="72"/>
      <c r="J9" s="73"/>
      <c r="K9" s="71" t="s">
        <v>7</v>
      </c>
      <c r="L9" s="72"/>
      <c r="M9" s="72"/>
      <c r="N9" s="73"/>
    </row>
    <row r="10" spans="2:15" ht="30.75" thickBot="1" x14ac:dyDescent="0.3">
      <c r="B10" s="70"/>
      <c r="C10" s="32" t="s">
        <v>8</v>
      </c>
      <c r="D10" s="33" t="s">
        <v>9</v>
      </c>
      <c r="E10" s="33" t="s">
        <v>10</v>
      </c>
      <c r="F10" s="33" t="s">
        <v>11</v>
      </c>
      <c r="G10" s="33" t="s">
        <v>12</v>
      </c>
      <c r="H10" s="33" t="s">
        <v>13</v>
      </c>
      <c r="I10" s="33" t="s">
        <v>14</v>
      </c>
      <c r="J10" s="33" t="s">
        <v>15</v>
      </c>
      <c r="K10" s="33" t="s">
        <v>16</v>
      </c>
      <c r="L10" s="33" t="s">
        <v>17</v>
      </c>
      <c r="M10" s="33" t="s">
        <v>18</v>
      </c>
      <c r="N10" s="33" t="s">
        <v>19</v>
      </c>
      <c r="O10" s="34" t="s">
        <v>37</v>
      </c>
    </row>
    <row r="11" spans="2:15" ht="15.75" x14ac:dyDescent="0.25">
      <c r="B11" s="63" t="s">
        <v>38</v>
      </c>
      <c r="C11" s="64">
        <v>23</v>
      </c>
      <c r="D11" s="64">
        <v>13</v>
      </c>
      <c r="E11" s="64">
        <v>41</v>
      </c>
      <c r="F11" s="61">
        <v>18</v>
      </c>
      <c r="G11" s="61">
        <v>14</v>
      </c>
      <c r="H11" s="61">
        <v>19</v>
      </c>
      <c r="I11" s="61">
        <v>36</v>
      </c>
      <c r="J11" s="61">
        <v>37</v>
      </c>
      <c r="K11" s="61">
        <v>14</v>
      </c>
      <c r="L11" s="61">
        <v>1</v>
      </c>
      <c r="M11" s="61">
        <v>13</v>
      </c>
      <c r="N11" s="61">
        <v>42</v>
      </c>
      <c r="O11" s="62">
        <f>SUM(C11:N11)</f>
        <v>271</v>
      </c>
    </row>
    <row r="12" spans="2:15" ht="15.75" x14ac:dyDescent="0.25">
      <c r="B12" s="60" t="s">
        <v>39</v>
      </c>
      <c r="C12" s="61">
        <v>63</v>
      </c>
      <c r="D12" s="61">
        <v>66</v>
      </c>
      <c r="E12" s="61">
        <v>144</v>
      </c>
      <c r="F12" s="61">
        <v>96</v>
      </c>
      <c r="G12" s="61">
        <v>92</v>
      </c>
      <c r="H12" s="61">
        <v>56</v>
      </c>
      <c r="I12" s="61">
        <v>108</v>
      </c>
      <c r="J12" s="61">
        <v>123</v>
      </c>
      <c r="K12" s="61">
        <v>52</v>
      </c>
      <c r="L12" s="61">
        <v>12</v>
      </c>
      <c r="M12" s="61">
        <v>107</v>
      </c>
      <c r="N12" s="61">
        <v>246</v>
      </c>
      <c r="O12" s="62">
        <f t="shared" ref="O12:O22" si="0">SUM(C12:N12)</f>
        <v>1165</v>
      </c>
    </row>
    <row r="13" spans="2:15" ht="15.75" x14ac:dyDescent="0.25">
      <c r="B13" s="60" t="s">
        <v>40</v>
      </c>
      <c r="C13" s="61">
        <f>SUM(C14:C15)</f>
        <v>341</v>
      </c>
      <c r="D13" s="61">
        <f t="shared" ref="D13:M13" si="1">SUM(D14:D15)</f>
        <v>313</v>
      </c>
      <c r="E13" s="61">
        <f t="shared" si="1"/>
        <v>607</v>
      </c>
      <c r="F13" s="61">
        <f t="shared" si="1"/>
        <v>352</v>
      </c>
      <c r="G13" s="61">
        <f t="shared" si="1"/>
        <v>354</v>
      </c>
      <c r="H13" s="61">
        <f t="shared" si="1"/>
        <v>392</v>
      </c>
      <c r="I13" s="61">
        <f t="shared" si="1"/>
        <v>351</v>
      </c>
      <c r="J13" s="61">
        <f t="shared" si="1"/>
        <v>354</v>
      </c>
      <c r="K13" s="61">
        <f t="shared" si="1"/>
        <v>284</v>
      </c>
      <c r="L13" s="61">
        <f t="shared" si="1"/>
        <v>450</v>
      </c>
      <c r="M13" s="61">
        <f t="shared" si="1"/>
        <v>647</v>
      </c>
      <c r="N13" s="61">
        <f>SUM(N14:N15)</f>
        <v>662</v>
      </c>
      <c r="O13" s="62">
        <f>SUM(C13:N13)</f>
        <v>5107</v>
      </c>
    </row>
    <row r="14" spans="2:15" ht="15.75" x14ac:dyDescent="0.25">
      <c r="B14" s="37" t="s">
        <v>41</v>
      </c>
      <c r="C14" s="35">
        <v>217</v>
      </c>
      <c r="D14" s="35">
        <v>203</v>
      </c>
      <c r="E14" s="35">
        <v>425</v>
      </c>
      <c r="F14" s="35">
        <v>236</v>
      </c>
      <c r="G14" s="35">
        <v>220</v>
      </c>
      <c r="H14" s="35">
        <v>269</v>
      </c>
      <c r="I14" s="35">
        <v>250</v>
      </c>
      <c r="J14" s="35">
        <v>238</v>
      </c>
      <c r="K14" s="35">
        <v>159</v>
      </c>
      <c r="L14" s="35">
        <v>256</v>
      </c>
      <c r="M14" s="35">
        <v>516</v>
      </c>
      <c r="N14" s="35">
        <v>502</v>
      </c>
      <c r="O14" s="36">
        <f t="shared" si="0"/>
        <v>3491</v>
      </c>
    </row>
    <row r="15" spans="2:15" ht="15.75" x14ac:dyDescent="0.25">
      <c r="B15" s="37" t="s">
        <v>42</v>
      </c>
      <c r="C15" s="35">
        <v>124</v>
      </c>
      <c r="D15" s="35">
        <v>110</v>
      </c>
      <c r="E15" s="35">
        <v>182</v>
      </c>
      <c r="F15" s="35">
        <v>116</v>
      </c>
      <c r="G15" s="35">
        <v>134</v>
      </c>
      <c r="H15" s="35">
        <v>123</v>
      </c>
      <c r="I15" s="35">
        <v>101</v>
      </c>
      <c r="J15" s="35">
        <v>116</v>
      </c>
      <c r="K15" s="35">
        <v>125</v>
      </c>
      <c r="L15" s="35">
        <v>194</v>
      </c>
      <c r="M15" s="35">
        <v>131</v>
      </c>
      <c r="N15" s="35">
        <v>160</v>
      </c>
      <c r="O15" s="36">
        <f t="shared" si="0"/>
        <v>1616</v>
      </c>
    </row>
    <row r="16" spans="2:15" ht="15.75" x14ac:dyDescent="0.25">
      <c r="B16" s="60" t="s">
        <v>43</v>
      </c>
      <c r="C16" s="61">
        <v>7</v>
      </c>
      <c r="D16" s="61">
        <v>19</v>
      </c>
      <c r="E16" s="61">
        <v>42</v>
      </c>
      <c r="F16" s="61">
        <v>15</v>
      </c>
      <c r="G16" s="61">
        <v>94</v>
      </c>
      <c r="H16" s="61">
        <v>95</v>
      </c>
      <c r="I16" s="61">
        <v>0</v>
      </c>
      <c r="J16" s="61">
        <v>65</v>
      </c>
      <c r="K16" s="61">
        <v>0</v>
      </c>
      <c r="L16" s="61">
        <v>45</v>
      </c>
      <c r="M16" s="61">
        <v>98</v>
      </c>
      <c r="N16" s="61">
        <v>144</v>
      </c>
      <c r="O16" s="62">
        <f t="shared" si="0"/>
        <v>624</v>
      </c>
    </row>
    <row r="17" spans="2:15" ht="15.75" x14ac:dyDescent="0.25">
      <c r="B17" s="60" t="s">
        <v>44</v>
      </c>
      <c r="C17" s="61">
        <v>86</v>
      </c>
      <c r="D17" s="61">
        <v>1</v>
      </c>
      <c r="E17" s="61">
        <v>46</v>
      </c>
      <c r="F17" s="61">
        <v>5</v>
      </c>
      <c r="G17" s="61">
        <v>71</v>
      </c>
      <c r="H17" s="61">
        <v>31</v>
      </c>
      <c r="I17" s="61">
        <v>47</v>
      </c>
      <c r="J17" s="61">
        <v>15</v>
      </c>
      <c r="K17" s="61">
        <v>0</v>
      </c>
      <c r="L17" s="61">
        <v>46</v>
      </c>
      <c r="M17" s="61">
        <v>53</v>
      </c>
      <c r="N17" s="61">
        <v>14</v>
      </c>
      <c r="O17" s="62">
        <f t="shared" si="0"/>
        <v>415</v>
      </c>
    </row>
    <row r="18" spans="2:15" ht="15.75" x14ac:dyDescent="0.25">
      <c r="B18" s="60" t="s">
        <v>45</v>
      </c>
      <c r="C18" s="61">
        <v>71</v>
      </c>
      <c r="D18" s="61">
        <v>92</v>
      </c>
      <c r="E18" s="61">
        <v>137</v>
      </c>
      <c r="F18" s="61">
        <v>105</v>
      </c>
      <c r="G18" s="61">
        <v>136</v>
      </c>
      <c r="H18" s="61">
        <v>158</v>
      </c>
      <c r="I18" s="61">
        <v>199</v>
      </c>
      <c r="J18" s="61">
        <v>153</v>
      </c>
      <c r="K18" s="61">
        <v>168</v>
      </c>
      <c r="L18" s="61">
        <v>200</v>
      </c>
      <c r="M18" s="61">
        <v>156</v>
      </c>
      <c r="N18" s="61">
        <v>188</v>
      </c>
      <c r="O18" s="62">
        <f t="shared" si="0"/>
        <v>1763</v>
      </c>
    </row>
    <row r="19" spans="2:15" ht="15.75" x14ac:dyDescent="0.25">
      <c r="B19" s="37" t="s">
        <v>46</v>
      </c>
      <c r="C19" s="35">
        <v>1688</v>
      </c>
      <c r="D19" s="35">
        <v>2135</v>
      </c>
      <c r="E19" s="35">
        <v>1470</v>
      </c>
      <c r="F19" s="35">
        <v>1243</v>
      </c>
      <c r="G19" s="35">
        <v>2058</v>
      </c>
      <c r="H19" s="35">
        <v>2807</v>
      </c>
      <c r="I19" s="35">
        <v>3607</v>
      </c>
      <c r="J19" s="35">
        <v>2708</v>
      </c>
      <c r="K19" s="35">
        <v>3078</v>
      </c>
      <c r="L19" s="35">
        <v>3971</v>
      </c>
      <c r="M19" s="35">
        <v>3197</v>
      </c>
      <c r="N19" s="35">
        <v>4227</v>
      </c>
      <c r="O19" s="36">
        <f t="shared" si="0"/>
        <v>32189</v>
      </c>
    </row>
    <row r="20" spans="2:15" ht="15.75" x14ac:dyDescent="0.25">
      <c r="B20" s="37" t="s">
        <v>47</v>
      </c>
      <c r="C20" s="35">
        <v>20</v>
      </c>
      <c r="D20" s="35">
        <v>37</v>
      </c>
      <c r="E20" s="35">
        <v>40</v>
      </c>
      <c r="F20" s="35">
        <v>30</v>
      </c>
      <c r="G20" s="35">
        <v>25</v>
      </c>
      <c r="H20" s="35">
        <v>21</v>
      </c>
      <c r="I20" s="35">
        <v>22</v>
      </c>
      <c r="J20" s="35">
        <v>28</v>
      </c>
      <c r="K20" s="35">
        <v>31</v>
      </c>
      <c r="L20" s="35">
        <v>32</v>
      </c>
      <c r="M20" s="35">
        <v>19</v>
      </c>
      <c r="N20" s="35">
        <v>15</v>
      </c>
      <c r="O20" s="36">
        <f t="shared" si="0"/>
        <v>320</v>
      </c>
    </row>
    <row r="21" spans="2:15" ht="15.75" x14ac:dyDescent="0.25">
      <c r="B21" s="37" t="s">
        <v>21</v>
      </c>
      <c r="C21" s="35">
        <v>100</v>
      </c>
      <c r="D21" s="35">
        <v>230</v>
      </c>
      <c r="E21" s="35">
        <v>129</v>
      </c>
      <c r="F21" s="35">
        <v>131</v>
      </c>
      <c r="G21" s="35">
        <v>160</v>
      </c>
      <c r="H21" s="35">
        <v>144</v>
      </c>
      <c r="I21" s="35">
        <v>103</v>
      </c>
      <c r="J21" s="35">
        <v>124</v>
      </c>
      <c r="K21" s="35">
        <v>0</v>
      </c>
      <c r="L21" s="35">
        <v>84</v>
      </c>
      <c r="M21" s="35">
        <v>70</v>
      </c>
      <c r="N21" s="35">
        <v>192</v>
      </c>
      <c r="O21" s="36">
        <f t="shared" si="0"/>
        <v>1467</v>
      </c>
    </row>
    <row r="22" spans="2:15" ht="16.5" thickBot="1" x14ac:dyDescent="0.3">
      <c r="B22" s="38" t="s">
        <v>48</v>
      </c>
      <c r="C22" s="39">
        <v>20</v>
      </c>
      <c r="D22" s="39">
        <v>422</v>
      </c>
      <c r="E22" s="39">
        <v>62</v>
      </c>
      <c r="F22" s="39">
        <v>207</v>
      </c>
      <c r="G22" s="39">
        <v>123</v>
      </c>
      <c r="H22" s="39">
        <v>130</v>
      </c>
      <c r="I22" s="39">
        <v>177</v>
      </c>
      <c r="J22" s="39">
        <v>128</v>
      </c>
      <c r="K22" s="39">
        <f>20+105</f>
        <v>125</v>
      </c>
      <c r="L22" s="39">
        <f>13+80</f>
        <v>93</v>
      </c>
      <c r="M22" s="39">
        <v>82</v>
      </c>
      <c r="N22" s="39">
        <v>140</v>
      </c>
      <c r="O22" s="40">
        <f t="shared" si="0"/>
        <v>1709</v>
      </c>
    </row>
    <row r="23" spans="2:15" x14ac:dyDescent="0.25">
      <c r="B23" s="67" t="s">
        <v>31</v>
      </c>
      <c r="C23" s="67"/>
      <c r="D23" s="67"/>
      <c r="E23" s="67"/>
      <c r="O23" s="41">
        <f>O11+O12+O13+O16+O17+O18</f>
        <v>9345</v>
      </c>
    </row>
    <row r="24" spans="2:15" x14ac:dyDescent="0.25">
      <c r="O24" s="41"/>
    </row>
    <row r="31" spans="2:15" ht="18.75" x14ac:dyDescent="0.3">
      <c r="B31" s="68"/>
      <c r="C31" s="68"/>
      <c r="D31" s="68"/>
      <c r="E31" s="68"/>
    </row>
    <row r="32" spans="2:15" ht="18.75" x14ac:dyDescent="0.3">
      <c r="B32" s="42"/>
      <c r="C32" s="42"/>
      <c r="D32" s="42"/>
      <c r="E32" s="42"/>
    </row>
  </sheetData>
  <mergeCells count="10">
    <mergeCell ref="B23:E23"/>
    <mergeCell ref="B31:E31"/>
    <mergeCell ref="B4:O4"/>
    <mergeCell ref="B5:O5"/>
    <mergeCell ref="B6:O6"/>
    <mergeCell ref="B7:O7"/>
    <mergeCell ref="B9:B10"/>
    <mergeCell ref="C9:F9"/>
    <mergeCell ref="G9:J9"/>
    <mergeCell ref="K9:N9"/>
  </mergeCells>
  <pageMargins left="0.7" right="0.7" top="0.75" bottom="0.75" header="0.3" footer="0.3"/>
  <ignoredErrors>
    <ignoredError sqref="C13:M13" formulaRange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3A4EC-37B3-4352-9A0E-D18302F1EAED}">
  <dimension ref="B4:O23"/>
  <sheetViews>
    <sheetView zoomScale="90" zoomScaleNormal="90" workbookViewId="0">
      <selection activeCell="O23" sqref="O23"/>
    </sheetView>
  </sheetViews>
  <sheetFormatPr baseColWidth="10" defaultRowHeight="15" x14ac:dyDescent="0.25"/>
  <cols>
    <col min="1" max="1" width="1.140625" style="1" customWidth="1"/>
    <col min="2" max="2" width="53.85546875" style="1" customWidth="1"/>
    <col min="3" max="3" width="12.28515625" style="1" customWidth="1"/>
    <col min="4" max="4" width="13.28515625" style="1" customWidth="1"/>
    <col min="5" max="14" width="12.28515625" style="1" customWidth="1"/>
    <col min="15" max="15" width="13.140625" style="1" customWidth="1"/>
    <col min="16" max="16384" width="11.42578125" style="1"/>
  </cols>
  <sheetData>
    <row r="4" spans="2:15" ht="18.75" x14ac:dyDescent="0.3">
      <c r="B4" s="68" t="s">
        <v>0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</row>
    <row r="5" spans="2:15" ht="18.75" x14ac:dyDescent="0.3">
      <c r="B5" s="68" t="s">
        <v>1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</row>
    <row r="6" spans="2:15" ht="18.75" x14ac:dyDescent="0.3">
      <c r="B6" s="68" t="s">
        <v>2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</row>
    <row r="7" spans="2:15" ht="18.75" x14ac:dyDescent="0.3">
      <c r="B7" s="68" t="s">
        <v>3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</row>
    <row r="8" spans="2:15" ht="15.75" thickBot="1" x14ac:dyDescent="0.3"/>
    <row r="9" spans="2:15" ht="15.75" thickBot="1" x14ac:dyDescent="0.3">
      <c r="B9" s="74" t="s">
        <v>4</v>
      </c>
      <c r="C9" s="76" t="s">
        <v>5</v>
      </c>
      <c r="D9" s="77"/>
      <c r="E9" s="77"/>
      <c r="F9" s="78"/>
      <c r="G9" s="76" t="s">
        <v>6</v>
      </c>
      <c r="H9" s="77"/>
      <c r="I9" s="77"/>
      <c r="J9" s="78"/>
      <c r="K9" s="76" t="s">
        <v>7</v>
      </c>
      <c r="L9" s="77"/>
      <c r="M9" s="77"/>
      <c r="N9" s="78"/>
    </row>
    <row r="10" spans="2:15" ht="15.75" thickBot="1" x14ac:dyDescent="0.3">
      <c r="B10" s="75"/>
      <c r="C10" s="2" t="s">
        <v>8</v>
      </c>
      <c r="D10" s="3" t="s">
        <v>9</v>
      </c>
      <c r="E10" s="3" t="s">
        <v>10</v>
      </c>
      <c r="F10" s="3" t="s">
        <v>11</v>
      </c>
      <c r="G10" s="3" t="s">
        <v>12</v>
      </c>
      <c r="H10" s="3" t="s">
        <v>13</v>
      </c>
      <c r="I10" s="3" t="s">
        <v>14</v>
      </c>
      <c r="J10" s="3" t="s">
        <v>15</v>
      </c>
      <c r="K10" s="3" t="s">
        <v>16</v>
      </c>
      <c r="L10" s="3" t="s">
        <v>17</v>
      </c>
      <c r="M10" s="3" t="s">
        <v>18</v>
      </c>
      <c r="N10" s="3" t="s">
        <v>19</v>
      </c>
      <c r="O10" s="4" t="s">
        <v>20</v>
      </c>
    </row>
    <row r="11" spans="2:15" x14ac:dyDescent="0.25">
      <c r="B11" s="5" t="s">
        <v>21</v>
      </c>
      <c r="C11" s="16">
        <v>169</v>
      </c>
      <c r="D11" s="17">
        <v>284</v>
      </c>
      <c r="E11" s="18">
        <v>407</v>
      </c>
      <c r="F11" s="18">
        <v>215</v>
      </c>
      <c r="G11" s="19">
        <v>81</v>
      </c>
      <c r="H11" s="19">
        <v>113</v>
      </c>
      <c r="I11" s="19">
        <v>87</v>
      </c>
      <c r="J11" s="19">
        <v>121</v>
      </c>
      <c r="K11" s="6">
        <v>193</v>
      </c>
      <c r="L11" s="6">
        <v>164</v>
      </c>
      <c r="M11" s="6">
        <v>169</v>
      </c>
      <c r="N11" s="7">
        <v>153</v>
      </c>
      <c r="O11" s="6">
        <f>C11+D11+E11+F11+G11+H11+I11+J11+K11+L11+M11+N11</f>
        <v>2156</v>
      </c>
    </row>
    <row r="12" spans="2:15" x14ac:dyDescent="0.25">
      <c r="B12" s="43" t="s">
        <v>22</v>
      </c>
      <c r="C12" s="44">
        <v>0</v>
      </c>
      <c r="D12" s="45">
        <v>73</v>
      </c>
      <c r="E12" s="46">
        <v>20</v>
      </c>
      <c r="F12" s="46">
        <v>14</v>
      </c>
      <c r="G12" s="47">
        <v>14</v>
      </c>
      <c r="H12" s="47">
        <v>42</v>
      </c>
      <c r="I12" s="47">
        <v>28</v>
      </c>
      <c r="J12" s="47">
        <v>18</v>
      </c>
      <c r="K12" s="48">
        <v>29</v>
      </c>
      <c r="L12" s="48">
        <v>26</v>
      </c>
      <c r="M12" s="48">
        <v>33</v>
      </c>
      <c r="N12" s="49">
        <v>30</v>
      </c>
      <c r="O12" s="50">
        <f t="shared" ref="O12:O14" si="0">C12+D12+E12+F12+G12+H12+I12+J12+K12+L12+M12+N12</f>
        <v>327</v>
      </c>
    </row>
    <row r="13" spans="2:15" x14ac:dyDescent="0.25">
      <c r="B13" s="51" t="s">
        <v>23</v>
      </c>
      <c r="C13" s="44">
        <v>306</v>
      </c>
      <c r="D13" s="45">
        <v>344</v>
      </c>
      <c r="E13" s="46">
        <v>670</v>
      </c>
      <c r="F13" s="46">
        <v>658</v>
      </c>
      <c r="G13" s="47">
        <v>488</v>
      </c>
      <c r="H13" s="47">
        <v>375</v>
      </c>
      <c r="I13" s="47">
        <v>513</v>
      </c>
      <c r="J13" s="47">
        <v>360</v>
      </c>
      <c r="K13" s="48">
        <v>457</v>
      </c>
      <c r="L13" s="48">
        <v>314</v>
      </c>
      <c r="M13" s="48">
        <v>657</v>
      </c>
      <c r="N13" s="49">
        <v>369</v>
      </c>
      <c r="O13" s="50">
        <f t="shared" si="0"/>
        <v>5511</v>
      </c>
    </row>
    <row r="14" spans="2:15" x14ac:dyDescent="0.25">
      <c r="B14" s="51" t="s">
        <v>24</v>
      </c>
      <c r="C14" s="44">
        <v>155</v>
      </c>
      <c r="D14" s="45">
        <v>177</v>
      </c>
      <c r="E14" s="46">
        <v>190</v>
      </c>
      <c r="F14" s="46">
        <v>204</v>
      </c>
      <c r="G14" s="47">
        <v>158</v>
      </c>
      <c r="H14" s="47">
        <v>226</v>
      </c>
      <c r="I14" s="47">
        <v>127</v>
      </c>
      <c r="J14" s="47">
        <v>191</v>
      </c>
      <c r="K14" s="48">
        <v>97</v>
      </c>
      <c r="L14" s="48">
        <v>159</v>
      </c>
      <c r="M14" s="48">
        <v>148</v>
      </c>
      <c r="N14" s="49">
        <v>127</v>
      </c>
      <c r="O14" s="50">
        <f t="shared" si="0"/>
        <v>1959</v>
      </c>
    </row>
    <row r="15" spans="2:15" x14ac:dyDescent="0.25">
      <c r="B15" s="11" t="s">
        <v>25</v>
      </c>
      <c r="C15" s="24">
        <v>240</v>
      </c>
      <c r="D15" s="25">
        <v>125</v>
      </c>
      <c r="E15" s="26">
        <v>127</v>
      </c>
      <c r="F15" s="26">
        <v>152</v>
      </c>
      <c r="G15" s="27">
        <v>91</v>
      </c>
      <c r="H15" s="27">
        <v>66</v>
      </c>
      <c r="I15" s="27">
        <v>56</v>
      </c>
      <c r="J15" s="27">
        <v>34</v>
      </c>
      <c r="K15" s="12">
        <v>22</v>
      </c>
      <c r="L15" s="12">
        <v>16</v>
      </c>
      <c r="M15" s="12">
        <v>36</v>
      </c>
      <c r="N15" s="13">
        <v>19</v>
      </c>
      <c r="O15" s="12">
        <f>C15+D15+E15+F15+G15+H15+I15+J15+K15+L15+M15+N15</f>
        <v>984</v>
      </c>
    </row>
    <row r="16" spans="2:15" x14ac:dyDescent="0.25">
      <c r="B16" s="14" t="s">
        <v>26</v>
      </c>
      <c r="C16" s="20">
        <v>22</v>
      </c>
      <c r="D16" s="21">
        <v>24</v>
      </c>
      <c r="E16" s="22">
        <v>22</v>
      </c>
      <c r="F16" s="22">
        <v>37</v>
      </c>
      <c r="G16" s="23">
        <v>16</v>
      </c>
      <c r="H16" s="23">
        <v>6</v>
      </c>
      <c r="I16" s="23">
        <v>11</v>
      </c>
      <c r="J16" s="23">
        <v>12</v>
      </c>
      <c r="K16" s="9">
        <v>17</v>
      </c>
      <c r="L16" s="9">
        <v>17</v>
      </c>
      <c r="M16" s="9">
        <v>25</v>
      </c>
      <c r="N16" s="10">
        <v>37</v>
      </c>
      <c r="O16" s="9">
        <f>C16+D16+E16+F16+G16+H16+I16+J16+K16+L16+M16+N16</f>
        <v>246</v>
      </c>
    </row>
    <row r="17" spans="2:15" x14ac:dyDescent="0.25">
      <c r="B17" s="51" t="s">
        <v>27</v>
      </c>
      <c r="C17" s="44">
        <v>7</v>
      </c>
      <c r="D17" s="45">
        <v>48</v>
      </c>
      <c r="E17" s="46">
        <v>124</v>
      </c>
      <c r="F17" s="46">
        <v>122</v>
      </c>
      <c r="G17" s="47">
        <v>97</v>
      </c>
      <c r="H17" s="47">
        <v>97</v>
      </c>
      <c r="I17" s="47">
        <v>70</v>
      </c>
      <c r="J17" s="47">
        <v>83</v>
      </c>
      <c r="K17" s="48">
        <v>62</v>
      </c>
      <c r="L17" s="48">
        <v>94</v>
      </c>
      <c r="M17" s="48">
        <v>80</v>
      </c>
      <c r="N17" s="49">
        <v>81</v>
      </c>
      <c r="O17" s="50">
        <f>C17+D17+E17+F17+G17+H17+I17+J17+K17+L17+M17+N17</f>
        <v>965</v>
      </c>
    </row>
    <row r="18" spans="2:15" x14ac:dyDescent="0.25">
      <c r="B18" s="51" t="s">
        <v>28</v>
      </c>
      <c r="C18" s="44">
        <v>184</v>
      </c>
      <c r="D18" s="45">
        <v>181</v>
      </c>
      <c r="E18" s="46">
        <v>200</v>
      </c>
      <c r="F18" s="46">
        <v>205</v>
      </c>
      <c r="G18" s="47">
        <v>175</v>
      </c>
      <c r="H18" s="47">
        <v>178</v>
      </c>
      <c r="I18" s="47">
        <v>139</v>
      </c>
      <c r="J18" s="47">
        <v>160</v>
      </c>
      <c r="K18" s="48">
        <v>153</v>
      </c>
      <c r="L18" s="48">
        <v>158</v>
      </c>
      <c r="M18" s="48">
        <v>114</v>
      </c>
      <c r="N18" s="49">
        <v>166</v>
      </c>
      <c r="O18" s="48">
        <f t="shared" ref="O18:O22" si="1">C18+D18+E18+F18+G18+H18+I18+J18+K18+L18+M18+N18</f>
        <v>2013</v>
      </c>
    </row>
    <row r="19" spans="2:15" x14ac:dyDescent="0.25">
      <c r="B19" s="11" t="s">
        <v>29</v>
      </c>
      <c r="C19" s="24">
        <v>3885</v>
      </c>
      <c r="D19" s="25">
        <v>3475</v>
      </c>
      <c r="E19" s="26">
        <v>3920</v>
      </c>
      <c r="F19" s="28">
        <v>2318</v>
      </c>
      <c r="G19" s="27">
        <v>3193</v>
      </c>
      <c r="H19" s="27">
        <v>3150</v>
      </c>
      <c r="I19" s="27">
        <v>2379</v>
      </c>
      <c r="J19" s="27">
        <v>2996</v>
      </c>
      <c r="K19" s="12">
        <v>2923</v>
      </c>
      <c r="L19" s="12">
        <v>2901</v>
      </c>
      <c r="M19" s="12">
        <v>2122</v>
      </c>
      <c r="N19" s="13">
        <v>3132</v>
      </c>
      <c r="O19" s="12">
        <f t="shared" si="1"/>
        <v>36394</v>
      </c>
    </row>
    <row r="20" spans="2:15" x14ac:dyDescent="0.25">
      <c r="B20" s="14" t="s">
        <v>30</v>
      </c>
      <c r="C20" s="20">
        <v>22</v>
      </c>
      <c r="D20" s="21">
        <v>31</v>
      </c>
      <c r="E20" s="22">
        <v>40</v>
      </c>
      <c r="F20" s="22">
        <v>46</v>
      </c>
      <c r="G20" s="23">
        <v>19</v>
      </c>
      <c r="H20" s="23">
        <v>18</v>
      </c>
      <c r="I20" s="23">
        <v>17</v>
      </c>
      <c r="J20" s="23">
        <v>18</v>
      </c>
      <c r="K20" s="9">
        <v>39</v>
      </c>
      <c r="L20" s="9">
        <v>33</v>
      </c>
      <c r="M20" s="9">
        <v>24</v>
      </c>
      <c r="N20" s="10">
        <v>19</v>
      </c>
      <c r="O20" s="9">
        <f t="shared" si="1"/>
        <v>326</v>
      </c>
    </row>
    <row r="21" spans="2:15" ht="30" x14ac:dyDescent="0.25">
      <c r="B21" s="52" t="s">
        <v>32</v>
      </c>
      <c r="C21" s="44">
        <v>15</v>
      </c>
      <c r="D21" s="45">
        <v>26</v>
      </c>
      <c r="E21" s="46">
        <v>16</v>
      </c>
      <c r="F21" s="46">
        <v>7</v>
      </c>
      <c r="G21" s="47">
        <v>69</v>
      </c>
      <c r="H21" s="47">
        <v>72</v>
      </c>
      <c r="I21" s="47">
        <v>70</v>
      </c>
      <c r="J21" s="47">
        <v>56</v>
      </c>
      <c r="K21" s="48">
        <v>47</v>
      </c>
      <c r="L21" s="48">
        <v>48</v>
      </c>
      <c r="M21" s="48">
        <v>53</v>
      </c>
      <c r="N21" s="49">
        <v>51</v>
      </c>
      <c r="O21" s="48">
        <f>C21+D21+E21+F21+G21+H21+I21+J21+K21+L21+M21+N21</f>
        <v>530</v>
      </c>
    </row>
    <row r="22" spans="2:15" ht="31.5" customHeight="1" thickBot="1" x14ac:dyDescent="0.3">
      <c r="B22" s="53" t="s">
        <v>33</v>
      </c>
      <c r="C22" s="54">
        <v>104</v>
      </c>
      <c r="D22" s="55">
        <v>225</v>
      </c>
      <c r="E22" s="56">
        <v>179</v>
      </c>
      <c r="F22" s="56">
        <v>92</v>
      </c>
      <c r="G22" s="57">
        <v>124</v>
      </c>
      <c r="H22" s="58">
        <v>116</v>
      </c>
      <c r="I22" s="58">
        <v>123</v>
      </c>
      <c r="J22" s="58">
        <v>108</v>
      </c>
      <c r="K22" s="58">
        <v>165</v>
      </c>
      <c r="L22" s="58">
        <v>197</v>
      </c>
      <c r="M22" s="58">
        <v>191</v>
      </c>
      <c r="N22" s="59">
        <v>187</v>
      </c>
      <c r="O22" s="58">
        <f t="shared" si="1"/>
        <v>1811</v>
      </c>
    </row>
    <row r="23" spans="2:15" x14ac:dyDescent="0.25">
      <c r="B23" s="67" t="s">
        <v>31</v>
      </c>
      <c r="C23" s="67"/>
      <c r="D23" s="67"/>
      <c r="E23" s="67"/>
      <c r="O23" s="1">
        <f>O12+O13+O14+O17+O18+O21+O22</f>
        <v>13116</v>
      </c>
    </row>
  </sheetData>
  <mergeCells count="9">
    <mergeCell ref="B23:E23"/>
    <mergeCell ref="B4:O4"/>
    <mergeCell ref="B5:O5"/>
    <mergeCell ref="B6:O6"/>
    <mergeCell ref="B7:O7"/>
    <mergeCell ref="B9:B10"/>
    <mergeCell ref="C9:F9"/>
    <mergeCell ref="G9:J9"/>
    <mergeCell ref="K9:N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42643-2E0E-4636-BC16-748756E76373}">
  <dimension ref="B4:O23"/>
  <sheetViews>
    <sheetView tabSelected="1" workbookViewId="0">
      <selection sqref="A1:XFD1048576"/>
    </sheetView>
  </sheetViews>
  <sheetFormatPr baseColWidth="10" defaultRowHeight="15" x14ac:dyDescent="0.25"/>
  <cols>
    <col min="1" max="1" width="1.140625" style="1" customWidth="1"/>
    <col min="2" max="2" width="53.85546875" style="1" customWidth="1"/>
    <col min="3" max="3" width="12.28515625" style="1" customWidth="1"/>
    <col min="4" max="4" width="13.28515625" style="1" customWidth="1"/>
    <col min="5" max="14" width="12.28515625" style="1" customWidth="1"/>
    <col min="15" max="15" width="13.140625" style="1" customWidth="1"/>
    <col min="16" max="16384" width="11.42578125" style="1"/>
  </cols>
  <sheetData>
    <row r="4" spans="2:15" ht="18.75" x14ac:dyDescent="0.3">
      <c r="B4" s="68" t="s">
        <v>0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</row>
    <row r="5" spans="2:15" ht="18.75" x14ac:dyDescent="0.3">
      <c r="B5" s="68" t="s">
        <v>1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</row>
    <row r="6" spans="2:15" ht="18.75" x14ac:dyDescent="0.3">
      <c r="B6" s="68" t="s">
        <v>2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</row>
    <row r="7" spans="2:15" ht="18.75" x14ac:dyDescent="0.3">
      <c r="B7" s="68" t="s">
        <v>34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</row>
    <row r="8" spans="2:15" ht="15.75" thickBot="1" x14ac:dyDescent="0.3"/>
    <row r="9" spans="2:15" ht="15.75" thickBot="1" x14ac:dyDescent="0.3">
      <c r="B9" s="74" t="s">
        <v>4</v>
      </c>
      <c r="C9" s="76" t="s">
        <v>5</v>
      </c>
      <c r="D9" s="77"/>
      <c r="E9" s="77"/>
      <c r="F9" s="78"/>
      <c r="G9" s="76" t="s">
        <v>6</v>
      </c>
      <c r="H9" s="77"/>
      <c r="I9" s="77"/>
      <c r="J9" s="78"/>
      <c r="K9" s="76" t="s">
        <v>7</v>
      </c>
      <c r="L9" s="77"/>
      <c r="M9" s="77"/>
      <c r="N9" s="78"/>
    </row>
    <row r="10" spans="2:15" ht="15.75" thickBot="1" x14ac:dyDescent="0.3">
      <c r="B10" s="75"/>
      <c r="C10" s="2" t="s">
        <v>8</v>
      </c>
      <c r="D10" s="3" t="s">
        <v>9</v>
      </c>
      <c r="E10" s="3" t="s">
        <v>10</v>
      </c>
      <c r="F10" s="3" t="s">
        <v>11</v>
      </c>
      <c r="G10" s="3" t="s">
        <v>12</v>
      </c>
      <c r="H10" s="3" t="s">
        <v>13</v>
      </c>
      <c r="I10" s="3" t="s">
        <v>14</v>
      </c>
      <c r="J10" s="3" t="s">
        <v>15</v>
      </c>
      <c r="K10" s="3" t="s">
        <v>16</v>
      </c>
      <c r="L10" s="3" t="s">
        <v>17</v>
      </c>
      <c r="M10" s="3" t="s">
        <v>18</v>
      </c>
      <c r="N10" s="3" t="s">
        <v>19</v>
      </c>
      <c r="O10" s="4" t="s">
        <v>20</v>
      </c>
    </row>
    <row r="11" spans="2:15" x14ac:dyDescent="0.25">
      <c r="B11" s="5" t="s">
        <v>21</v>
      </c>
      <c r="C11" s="16">
        <v>109</v>
      </c>
      <c r="D11" s="16">
        <v>140</v>
      </c>
      <c r="E11" s="16">
        <v>174</v>
      </c>
      <c r="F11" s="16">
        <v>112</v>
      </c>
      <c r="G11" s="16">
        <v>118</v>
      </c>
      <c r="H11" s="16">
        <v>115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7">
        <v>0</v>
      </c>
      <c r="O11" s="6">
        <f t="shared" ref="O11:O22" si="0">C11+D11+E11+F11+G11+H11+I11+J11+K11+L11+M11+N11</f>
        <v>768</v>
      </c>
    </row>
    <row r="12" spans="2:15" x14ac:dyDescent="0.25">
      <c r="B12" s="8" t="s">
        <v>22</v>
      </c>
      <c r="C12" s="20">
        <v>53</v>
      </c>
      <c r="D12" s="20">
        <v>68</v>
      </c>
      <c r="E12" s="20">
        <v>70</v>
      </c>
      <c r="F12" s="20">
        <v>52</v>
      </c>
      <c r="G12" s="20">
        <v>86</v>
      </c>
      <c r="H12" s="20">
        <v>84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9">
        <f t="shared" si="0"/>
        <v>413</v>
      </c>
    </row>
    <row r="13" spans="2:15" x14ac:dyDescent="0.25">
      <c r="B13" s="11" t="s">
        <v>23</v>
      </c>
      <c r="C13" s="24">
        <v>409</v>
      </c>
      <c r="D13" s="24">
        <v>692</v>
      </c>
      <c r="E13" s="24">
        <v>591</v>
      </c>
      <c r="F13" s="24">
        <v>620</v>
      </c>
      <c r="G13" s="24">
        <v>535</v>
      </c>
      <c r="H13" s="24">
        <v>435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12">
        <f t="shared" si="0"/>
        <v>3282</v>
      </c>
    </row>
    <row r="14" spans="2:15" x14ac:dyDescent="0.25">
      <c r="B14" s="14" t="s">
        <v>24</v>
      </c>
      <c r="C14" s="20">
        <v>129</v>
      </c>
      <c r="D14" s="20">
        <v>100</v>
      </c>
      <c r="E14" s="20">
        <v>78</v>
      </c>
      <c r="F14" s="20">
        <v>98</v>
      </c>
      <c r="G14" s="20">
        <v>108</v>
      </c>
      <c r="H14" s="20">
        <v>85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9">
        <f t="shared" si="0"/>
        <v>598</v>
      </c>
    </row>
    <row r="15" spans="2:15" x14ac:dyDescent="0.25">
      <c r="B15" s="11" t="s">
        <v>25</v>
      </c>
      <c r="C15" s="24">
        <v>22</v>
      </c>
      <c r="D15" s="24">
        <v>8</v>
      </c>
      <c r="E15" s="24">
        <v>13</v>
      </c>
      <c r="F15" s="24">
        <v>15</v>
      </c>
      <c r="G15" s="24">
        <v>10</v>
      </c>
      <c r="H15" s="24">
        <v>14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12">
        <f t="shared" si="0"/>
        <v>82</v>
      </c>
    </row>
    <row r="16" spans="2:15" x14ac:dyDescent="0.25">
      <c r="B16" s="14" t="s">
        <v>26</v>
      </c>
      <c r="C16" s="20">
        <v>36</v>
      </c>
      <c r="D16" s="20">
        <v>16</v>
      </c>
      <c r="E16" s="20">
        <v>8</v>
      </c>
      <c r="F16" s="20">
        <v>11</v>
      </c>
      <c r="G16" s="20">
        <v>7</v>
      </c>
      <c r="H16" s="20">
        <v>5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9">
        <f t="shared" si="0"/>
        <v>83</v>
      </c>
    </row>
    <row r="17" spans="2:15" x14ac:dyDescent="0.25">
      <c r="B17" s="11" t="s">
        <v>27</v>
      </c>
      <c r="C17" s="24">
        <v>37</v>
      </c>
      <c r="D17" s="24">
        <v>69</v>
      </c>
      <c r="E17" s="24">
        <v>76</v>
      </c>
      <c r="F17" s="24">
        <v>48</v>
      </c>
      <c r="G17" s="24">
        <v>77</v>
      </c>
      <c r="H17" s="24">
        <v>40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12">
        <f t="shared" si="0"/>
        <v>347</v>
      </c>
    </row>
    <row r="18" spans="2:15" x14ac:dyDescent="0.25">
      <c r="B18" s="14" t="s">
        <v>28</v>
      </c>
      <c r="C18" s="20">
        <v>118</v>
      </c>
      <c r="D18" s="20">
        <v>135</v>
      </c>
      <c r="E18" s="20">
        <v>207</v>
      </c>
      <c r="F18" s="20">
        <v>130</v>
      </c>
      <c r="G18" s="20">
        <v>179</v>
      </c>
      <c r="H18" s="20">
        <v>174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9">
        <f t="shared" si="0"/>
        <v>943</v>
      </c>
    </row>
    <row r="19" spans="2:15" x14ac:dyDescent="0.25">
      <c r="B19" s="11" t="s">
        <v>29</v>
      </c>
      <c r="C19" s="24">
        <v>2269</v>
      </c>
      <c r="D19" s="24">
        <v>2413</v>
      </c>
      <c r="E19" s="24">
        <v>4098</v>
      </c>
      <c r="F19" s="24">
        <v>2542</v>
      </c>
      <c r="G19" s="65">
        <v>3373</v>
      </c>
      <c r="H19" s="65">
        <v>2436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66">
        <f t="shared" si="0"/>
        <v>17131</v>
      </c>
    </row>
    <row r="20" spans="2:15" x14ac:dyDescent="0.25">
      <c r="B20" s="14" t="s">
        <v>30</v>
      </c>
      <c r="C20" s="20">
        <v>9</v>
      </c>
      <c r="D20" s="20">
        <v>57</v>
      </c>
      <c r="E20" s="20">
        <v>19</v>
      </c>
      <c r="F20" s="20">
        <v>86</v>
      </c>
      <c r="G20" s="20">
        <v>38</v>
      </c>
      <c r="H20" s="20">
        <v>26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9">
        <f t="shared" si="0"/>
        <v>235</v>
      </c>
    </row>
    <row r="21" spans="2:15" ht="30" x14ac:dyDescent="0.25">
      <c r="B21" s="30" t="s">
        <v>32</v>
      </c>
      <c r="C21" s="24">
        <v>18</v>
      </c>
      <c r="D21" s="24">
        <v>27</v>
      </c>
      <c r="E21" s="24">
        <v>18</v>
      </c>
      <c r="F21" s="24">
        <v>23</v>
      </c>
      <c r="G21" s="24">
        <v>31</v>
      </c>
      <c r="H21" s="24">
        <v>40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12">
        <f t="shared" si="0"/>
        <v>157</v>
      </c>
    </row>
    <row r="22" spans="2:15" ht="31.5" customHeight="1" thickBot="1" x14ac:dyDescent="0.3">
      <c r="B22" s="31" t="s">
        <v>33</v>
      </c>
      <c r="C22" s="29">
        <v>41</v>
      </c>
      <c r="D22" s="29">
        <v>194</v>
      </c>
      <c r="E22" s="29">
        <v>74</v>
      </c>
      <c r="F22" s="29">
        <v>97</v>
      </c>
      <c r="G22" s="29">
        <v>62</v>
      </c>
      <c r="H22" s="29">
        <v>70</v>
      </c>
      <c r="I22" s="29">
        <v>0</v>
      </c>
      <c r="J22" s="29">
        <v>0</v>
      </c>
      <c r="K22" s="29">
        <v>0</v>
      </c>
      <c r="L22" s="29">
        <v>0</v>
      </c>
      <c r="M22" s="29">
        <v>0</v>
      </c>
      <c r="N22" s="29">
        <v>0</v>
      </c>
      <c r="O22" s="15">
        <f t="shared" si="0"/>
        <v>538</v>
      </c>
    </row>
    <row r="23" spans="2:15" x14ac:dyDescent="0.25">
      <c r="B23" s="67" t="s">
        <v>31</v>
      </c>
      <c r="C23" s="67"/>
      <c r="D23" s="67"/>
      <c r="E23" s="67"/>
    </row>
  </sheetData>
  <mergeCells count="9">
    <mergeCell ref="B23:E23"/>
    <mergeCell ref="B4:O4"/>
    <mergeCell ref="B5:O5"/>
    <mergeCell ref="B6:O6"/>
    <mergeCell ref="B7:O7"/>
    <mergeCell ref="B9:B10"/>
    <mergeCell ref="C9:F9"/>
    <mergeCell ref="G9:J9"/>
    <mergeCell ref="K9:N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Metas 2021</vt:lpstr>
      <vt:lpstr>Metas 2022</vt:lpstr>
      <vt:lpstr>Metas 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Felix Giovanni Arroyo Escobar</dc:creator>
  <cp:lastModifiedBy>USER</cp:lastModifiedBy>
  <cp:lastPrinted>2022-09-02T16:12:26Z</cp:lastPrinted>
  <dcterms:created xsi:type="dcterms:W3CDTF">2022-06-06T18:05:38Z</dcterms:created>
  <dcterms:modified xsi:type="dcterms:W3CDTF">2023-06-29T18:03:52Z</dcterms:modified>
</cp:coreProperties>
</file>