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5\LAI 2025\LAI NOVIEMBRE 2025\"/>
    </mc:Choice>
  </mc:AlternateContent>
  <xr:revisionPtr revIDLastSave="0" documentId="13_ncr:1_{539FFA40-F722-4C9C-BD5D-5B19491A2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19" i="1"/>
  <c r="L19" i="1" s="1"/>
  <c r="K21" i="1"/>
  <c r="K23" i="1"/>
  <c r="K29" i="1"/>
  <c r="K28" i="1"/>
  <c r="K27" i="1"/>
  <c r="L20" i="1"/>
  <c r="K17" i="1"/>
  <c r="K18" i="1"/>
  <c r="L18" i="1" s="1"/>
  <c r="K25" i="1"/>
  <c r="K30" i="1"/>
  <c r="L39" i="1"/>
  <c r="L38" i="1"/>
  <c r="L37" i="1"/>
  <c r="L33" i="1"/>
  <c r="K26" i="1"/>
  <c r="K24" i="1"/>
  <c r="K22" i="1"/>
  <c r="G17" i="1"/>
  <c r="L34" i="1"/>
  <c r="L17" i="1" l="1"/>
  <c r="L21" i="1" l="1"/>
  <c r="L22" i="1"/>
  <c r="L23" i="1"/>
  <c r="L24" i="1"/>
  <c r="L25" i="1"/>
  <c r="L26" i="1" l="1"/>
  <c r="L28" i="1"/>
  <c r="L29" i="1"/>
  <c r="L27" i="1"/>
  <c r="L30" i="1"/>
</calcChain>
</file>

<file path=xl/sharedStrings.xml><?xml version="1.0" encoding="utf-8"?>
<sst xmlns="http://schemas.openxmlformats.org/spreadsheetml/2006/main" count="92" uniqueCount="52">
  <si>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</si>
  <si>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</si>
  <si>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</si>
  <si>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</si>
  <si>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</si>
  <si>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</si>
  <si>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</si>
  <si>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</si>
  <si>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</si>
  <si>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</si>
  <si>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</si>
  <si>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</si>
  <si>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</si>
  <si>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</si>
  <si>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</si>
  <si>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</si>
  <si>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</si>
  <si>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</si>
  <si>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</si>
  <si>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</si>
  <si>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</si>
  <si>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</si>
  <si>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</si>
  <si>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</si>
  <si>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</si>
  <si>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</si>
  <si>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</si>
  <si>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</si>
  <si>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</si>
  <si>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</si>
  <si>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</si>
  <si>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</si>
  <si>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</si>
  <si>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</si>
  <si>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Fredy Otoniel Salazar Román</t>
  </si>
  <si>
    <t>Jorge Mario Paz Urrutia</t>
  </si>
  <si>
    <t>Carlos Manuel Vásquez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</si>
  <si>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</si>
  <si>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</si>
  <si>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</si>
  <si>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</si>
  <si>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</si>
  <si>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</si>
  <si>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</si>
  <si>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</si>
  <si>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</si>
  <si>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Subjefe Regional De Quetzaltenango</t>
  </si>
  <si>
    <t>Director Ejecutivo IV</t>
  </si>
  <si>
    <t>Subdirector Ejecutivo IV</t>
  </si>
  <si>
    <t>Andrea Elizabeth Pinto Alvarado</t>
  </si>
  <si>
    <t>Director Ejecutivo III</t>
  </si>
  <si>
    <t xml:space="preserve">NOMINA DE LA DIRECCIÓN GENERAL DE TRANSPORTES DEL RENGLON 011 "PERSONAL PERMANENTE" 021 "PERSONAL SUPERNUMERARIO" 022 "PERSONAL POR CONTRATO"  CORRESPONDIENTE DEL 01 AL 30 DE NOVIEMBRE DEL AÑO 2025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</si>
</sst>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164" fontId="16" fillId="0" borderId="6" xfId="1" applyNumberFormat="1" applyFont="1" applyBorder="1" applyAlignment="1">
      <alignment vertical="center" wrapText="1"/>
    </xf>
    <xf numFmtId="164" fontId="16" fillId="0" borderId="7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49" fontId="17" fillId="14" borderId="7" xfId="40" applyNumberFormat="1" applyFont="1" applyFill="1" applyBorder="1" applyAlignment="1">
      <alignment horizontal="center" vertical="center" wrapText="1"/>
    </xf>
    <xf numFmtId="164" fontId="16" fillId="14" borderId="4" xfId="1" applyNumberFormat="1" applyFont="1" applyFill="1" applyBorder="1" applyAlignment="1">
      <alignment vertical="center" wrapText="1"/>
    </xf>
    <xf numFmtId="164" fontId="16" fillId="14" borderId="1" xfId="1" applyNumberFormat="1" applyFont="1" applyFill="1" applyBorder="1" applyAlignment="1">
      <alignment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  <xf numFmtId="0" fontId="12" fillId="15" borderId="8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2979964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1"/>
  <sheetViews>
    <sheetView tabSelected="1" topLeftCell="A25" zoomScale="70" zoomScaleNormal="70" zoomScaleSheetLayoutView="70" workbookViewId="0">
      <selection activeCell="S31" sqref="S31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8.85546875" style="1" customWidth="1"/>
    <col min="5" max="5" width="45.85546875" style="2" bestFit="1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8.140625" style="3" bestFit="1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39" t="s">
        <v>51</v>
      </c>
      <c r="D13" s="39"/>
      <c r="E13" s="39"/>
      <c r="F13" s="39"/>
      <c r="G13" s="39"/>
      <c r="H13" s="39"/>
      <c r="I13" s="39"/>
      <c r="J13" s="39"/>
      <c r="K13" s="39"/>
      <c r="L13" s="39"/>
    </row>
    <row r="14" spans="3:12" ht="15.75" thickBot="1" x14ac:dyDescent="0.3"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spans="3:12" ht="37.5" customHeight="1" thickBot="1" x14ac:dyDescent="0.3">
      <c r="C15" s="40" t="s">
        <v>8</v>
      </c>
      <c r="D15" s="40"/>
      <c r="E15" s="40"/>
      <c r="F15" s="40"/>
      <c r="G15" s="40"/>
      <c r="H15" s="40"/>
      <c r="I15" s="40"/>
      <c r="J15" s="40"/>
      <c r="K15" s="40"/>
      <c r="L15" s="40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4">
        <v>1</v>
      </c>
      <c r="D17" s="25" t="s">
        <v>14</v>
      </c>
      <c r="E17" s="13" t="s">
        <v>20</v>
      </c>
      <c r="F17" s="18" t="s">
        <v>37</v>
      </c>
      <c r="G17" s="19">
        <f>1460</f>
        <v>1460</v>
      </c>
      <c r="H17" s="20">
        <v>0</v>
      </c>
      <c r="I17" s="21">
        <v>250</v>
      </c>
      <c r="J17" s="21">
        <v>75</v>
      </c>
      <c r="K17" s="36">
        <f>1400+1177.38</f>
        <v>2577.38</v>
      </c>
      <c r="L17" s="21">
        <f>+SUM(G17:K17)</f>
        <v>4362.38</v>
      </c>
    </row>
    <row r="18" spans="3:12" s="4" customFormat="1" ht="50.65" customHeight="1" x14ac:dyDescent="0.25">
      <c r="C18" s="24">
        <v>2</v>
      </c>
      <c r="D18" s="26" t="s">
        <v>14</v>
      </c>
      <c r="E18" s="14" t="s">
        <v>21</v>
      </c>
      <c r="F18" s="17" t="s">
        <v>38</v>
      </c>
      <c r="G18" s="22">
        <v>1831</v>
      </c>
      <c r="H18" s="23">
        <v>0</v>
      </c>
      <c r="I18" s="22">
        <v>250</v>
      </c>
      <c r="J18" s="22">
        <v>75</v>
      </c>
      <c r="K18" s="37">
        <f>1400+900</f>
        <v>2300</v>
      </c>
      <c r="L18" s="22">
        <f>+SUM(G18:K18)</f>
        <v>4456</v>
      </c>
    </row>
    <row r="19" spans="3:12" s="4" customFormat="1" ht="50.65" customHeight="1" x14ac:dyDescent="0.25">
      <c r="C19" s="24">
        <v>3</v>
      </c>
      <c r="D19" s="26" t="s">
        <v>14</v>
      </c>
      <c r="E19" s="14" t="s">
        <v>22</v>
      </c>
      <c r="F19" s="17" t="s">
        <v>37</v>
      </c>
      <c r="G19" s="22">
        <v>1460</v>
      </c>
      <c r="H19" s="23">
        <v>0</v>
      </c>
      <c r="I19" s="22">
        <v>250</v>
      </c>
      <c r="J19" s="22">
        <v>75</v>
      </c>
      <c r="K19" s="36">
        <f>1400+1177.38</f>
        <v>2577.38</v>
      </c>
      <c r="L19" s="22">
        <f>+SUM(G19:K19)</f>
        <v>4362.38</v>
      </c>
    </row>
    <row r="20" spans="3:12" s="4" customFormat="1" ht="50.65" customHeight="1" x14ac:dyDescent="0.25">
      <c r="C20" s="24">
        <v>4</v>
      </c>
      <c r="D20" s="26" t="s">
        <v>14</v>
      </c>
      <c r="E20" s="14" t="s">
        <v>23</v>
      </c>
      <c r="F20" s="17" t="s">
        <v>39</v>
      </c>
      <c r="G20" s="22">
        <v>1128</v>
      </c>
      <c r="H20" s="23">
        <v>0</v>
      </c>
      <c r="I20" s="22">
        <v>250</v>
      </c>
      <c r="J20" s="22">
        <v>50</v>
      </c>
      <c r="K20" s="36">
        <f>1400+1284.05</f>
        <v>2684.05</v>
      </c>
      <c r="L20" s="22">
        <f>+SUM(G20:K20)</f>
        <v>4112.05</v>
      </c>
    </row>
    <row r="21" spans="3:12" s="4" customFormat="1" ht="50.65" customHeight="1" x14ac:dyDescent="0.25">
      <c r="C21" s="24">
        <v>5</v>
      </c>
      <c r="D21" s="26" t="s">
        <v>14</v>
      </c>
      <c r="E21" s="14" t="s">
        <v>24</v>
      </c>
      <c r="F21" s="17" t="s">
        <v>40</v>
      </c>
      <c r="G21" s="22">
        <v>1159</v>
      </c>
      <c r="H21" s="23">
        <v>0</v>
      </c>
      <c r="I21" s="22">
        <v>250</v>
      </c>
      <c r="J21" s="22">
        <v>50</v>
      </c>
      <c r="K21" s="36">
        <f>1400+1284.05</f>
        <v>2684.05</v>
      </c>
      <c r="L21" s="22">
        <f t="shared" ref="L21:L30" si="0">+SUM(G21:K21)</f>
        <v>4143.05</v>
      </c>
    </row>
    <row r="22" spans="3:12" s="4" customFormat="1" ht="50.65" customHeight="1" x14ac:dyDescent="0.25">
      <c r="C22" s="24">
        <v>6</v>
      </c>
      <c r="D22" s="26" t="s">
        <v>14</v>
      </c>
      <c r="E22" s="14" t="s">
        <v>25</v>
      </c>
      <c r="F22" s="17" t="s">
        <v>41</v>
      </c>
      <c r="G22" s="22">
        <v>1701</v>
      </c>
      <c r="H22" s="23">
        <v>0</v>
      </c>
      <c r="I22" s="22">
        <v>250</v>
      </c>
      <c r="J22" s="22">
        <v>75</v>
      </c>
      <c r="K22" s="36">
        <f t="shared" ref="K22:K26" si="1">1400+727.38</f>
        <v>2127.38</v>
      </c>
      <c r="L22" s="22">
        <f t="shared" si="0"/>
        <v>4153.38</v>
      </c>
    </row>
    <row r="23" spans="3:12" s="4" customFormat="1" ht="50.65" customHeight="1" x14ac:dyDescent="0.25">
      <c r="C23" s="24">
        <v>7</v>
      </c>
      <c r="D23" s="26" t="s">
        <v>14</v>
      </c>
      <c r="E23" s="14" t="s">
        <v>26</v>
      </c>
      <c r="F23" s="17" t="s">
        <v>39</v>
      </c>
      <c r="G23" s="22">
        <v>1128</v>
      </c>
      <c r="H23" s="23">
        <v>0</v>
      </c>
      <c r="I23" s="22">
        <v>250</v>
      </c>
      <c r="J23" s="22">
        <v>50</v>
      </c>
      <c r="K23" s="36">
        <f>1400+1284.05</f>
        <v>2684.05</v>
      </c>
      <c r="L23" s="22">
        <f t="shared" si="0"/>
        <v>4112.05</v>
      </c>
    </row>
    <row r="24" spans="3:12" s="4" customFormat="1" ht="50.65" customHeight="1" x14ac:dyDescent="0.25">
      <c r="C24" s="24">
        <v>8</v>
      </c>
      <c r="D24" s="26" t="s">
        <v>14</v>
      </c>
      <c r="E24" s="14" t="s">
        <v>27</v>
      </c>
      <c r="F24" s="17" t="s">
        <v>43</v>
      </c>
      <c r="G24" s="22">
        <v>1555</v>
      </c>
      <c r="H24" s="23">
        <v>0</v>
      </c>
      <c r="I24" s="22">
        <v>250</v>
      </c>
      <c r="J24" s="22">
        <v>75</v>
      </c>
      <c r="K24" s="36">
        <f t="shared" si="1"/>
        <v>2127.38</v>
      </c>
      <c r="L24" s="22">
        <f t="shared" si="0"/>
        <v>4007.38</v>
      </c>
    </row>
    <row r="25" spans="3:12" s="4" customFormat="1" ht="50.65" customHeight="1" x14ac:dyDescent="0.25">
      <c r="C25" s="24">
        <v>9</v>
      </c>
      <c r="D25" s="26" t="s">
        <v>14</v>
      </c>
      <c r="E25" s="14" t="s">
        <v>28</v>
      </c>
      <c r="F25" s="17" t="s">
        <v>37</v>
      </c>
      <c r="G25" s="22">
        <v>1460</v>
      </c>
      <c r="H25" s="23">
        <v>0</v>
      </c>
      <c r="I25" s="22">
        <v>250</v>
      </c>
      <c r="J25" s="22">
        <v>75</v>
      </c>
      <c r="K25" s="36">
        <f>1400+1177.38</f>
        <v>2577.38</v>
      </c>
      <c r="L25" s="22">
        <f t="shared" si="0"/>
        <v>4362.38</v>
      </c>
    </row>
    <row r="26" spans="3:12" s="4" customFormat="1" ht="50.65" customHeight="1" x14ac:dyDescent="0.25">
      <c r="C26" s="31">
        <v>10</v>
      </c>
      <c r="D26" s="26" t="s">
        <v>14</v>
      </c>
      <c r="E26" s="14" t="s">
        <v>29</v>
      </c>
      <c r="F26" s="17" t="s">
        <v>43</v>
      </c>
      <c r="G26" s="22">
        <v>1555</v>
      </c>
      <c r="H26" s="23">
        <v>0</v>
      </c>
      <c r="I26" s="22">
        <v>250</v>
      </c>
      <c r="J26" s="22">
        <v>75</v>
      </c>
      <c r="K26" s="37">
        <f t="shared" si="1"/>
        <v>2127.38</v>
      </c>
      <c r="L26" s="22">
        <f t="shared" si="0"/>
        <v>4007.38</v>
      </c>
    </row>
    <row r="27" spans="3:12" s="4" customFormat="1" ht="50.65" customHeight="1" x14ac:dyDescent="0.25">
      <c r="C27" s="31">
        <v>11</v>
      </c>
      <c r="D27" s="26" t="s">
        <v>14</v>
      </c>
      <c r="E27" s="14" t="s">
        <v>30</v>
      </c>
      <c r="F27" s="17" t="s">
        <v>44</v>
      </c>
      <c r="G27" s="22">
        <v>1302</v>
      </c>
      <c r="H27" s="23">
        <v>0</v>
      </c>
      <c r="I27" s="22">
        <v>250</v>
      </c>
      <c r="J27" s="22">
        <v>50</v>
      </c>
      <c r="K27" s="37">
        <f>1400+1177.38</f>
        <v>2577.38</v>
      </c>
      <c r="L27" s="22">
        <f t="shared" si="0"/>
        <v>4179.38</v>
      </c>
    </row>
    <row r="28" spans="3:12" s="4" customFormat="1" ht="50.65" customHeight="1" x14ac:dyDescent="0.25">
      <c r="C28" s="31">
        <v>12</v>
      </c>
      <c r="D28" s="26" t="s">
        <v>14</v>
      </c>
      <c r="E28" s="14" t="s">
        <v>31</v>
      </c>
      <c r="F28" s="17" t="s">
        <v>44</v>
      </c>
      <c r="G28" s="22">
        <v>1302</v>
      </c>
      <c r="H28" s="23">
        <v>0</v>
      </c>
      <c r="I28" s="22">
        <v>250</v>
      </c>
      <c r="J28" s="22">
        <v>50</v>
      </c>
      <c r="K28" s="37">
        <f>1400+1177.38</f>
        <v>2577.38</v>
      </c>
      <c r="L28" s="22">
        <f t="shared" si="0"/>
        <v>4179.38</v>
      </c>
    </row>
    <row r="29" spans="3:12" s="4" customFormat="1" ht="50.65" customHeight="1" x14ac:dyDescent="0.25">
      <c r="C29" s="31">
        <v>13</v>
      </c>
      <c r="D29" s="26" t="s">
        <v>14</v>
      </c>
      <c r="E29" s="14" t="s">
        <v>32</v>
      </c>
      <c r="F29" s="17" t="s">
        <v>44</v>
      </c>
      <c r="G29" s="22">
        <v>1302</v>
      </c>
      <c r="H29" s="23">
        <v>0</v>
      </c>
      <c r="I29" s="22">
        <v>250</v>
      </c>
      <c r="J29" s="22">
        <v>50</v>
      </c>
      <c r="K29" s="37">
        <f>1400+1177.38</f>
        <v>2577.38</v>
      </c>
      <c r="L29" s="22">
        <f t="shared" si="0"/>
        <v>4179.38</v>
      </c>
    </row>
    <row r="30" spans="3:12" s="4" customFormat="1" ht="50.65" customHeight="1" x14ac:dyDescent="0.25">
      <c r="C30" s="31">
        <v>14</v>
      </c>
      <c r="D30" s="26" t="s">
        <v>14</v>
      </c>
      <c r="E30" s="14" t="s">
        <v>33</v>
      </c>
      <c r="F30" s="17" t="s">
        <v>42</v>
      </c>
      <c r="G30" s="22">
        <v>1381</v>
      </c>
      <c r="H30" s="23">
        <v>0</v>
      </c>
      <c r="I30" s="22">
        <v>250</v>
      </c>
      <c r="J30" s="22">
        <v>75</v>
      </c>
      <c r="K30" s="37">
        <f>1400+1177.38</f>
        <v>2577.38</v>
      </c>
      <c r="L30" s="22">
        <f t="shared" si="0"/>
        <v>4283.38</v>
      </c>
    </row>
    <row r="31" spans="3:12" s="4" customFormat="1" ht="30" customHeight="1" thickBot="1" x14ac:dyDescent="0.3">
      <c r="C31" s="41" t="s">
        <v>15</v>
      </c>
      <c r="D31" s="41"/>
      <c r="E31" s="41"/>
      <c r="F31" s="41"/>
      <c r="G31" s="41"/>
      <c r="H31" s="41"/>
      <c r="I31" s="41"/>
      <c r="J31" s="41"/>
      <c r="K31" s="41"/>
      <c r="L31" s="41"/>
    </row>
    <row r="32" spans="3:12" s="1" customFormat="1" ht="63" customHeight="1" thickBot="1" x14ac:dyDescent="0.3">
      <c r="C32" s="8" t="s">
        <v>0</v>
      </c>
      <c r="D32" s="8" t="s">
        <v>11</v>
      </c>
      <c r="E32" s="8" t="s">
        <v>1</v>
      </c>
      <c r="F32" s="8" t="s">
        <v>10</v>
      </c>
      <c r="G32" s="9" t="s">
        <v>7</v>
      </c>
      <c r="H32" s="9" t="s">
        <v>2</v>
      </c>
      <c r="I32" s="9" t="s">
        <v>3</v>
      </c>
      <c r="J32" s="9" t="s">
        <v>4</v>
      </c>
      <c r="K32" s="9" t="s">
        <v>6</v>
      </c>
      <c r="L32" s="9" t="s">
        <v>5</v>
      </c>
    </row>
    <row r="33" spans="3:12" s="4" customFormat="1" ht="50.85" customHeight="1" x14ac:dyDescent="0.25">
      <c r="C33" s="32">
        <v>1</v>
      </c>
      <c r="D33" s="33" t="s">
        <v>12</v>
      </c>
      <c r="E33" s="15" t="s">
        <v>34</v>
      </c>
      <c r="F33" s="27" t="s">
        <v>45</v>
      </c>
      <c r="G33" s="29">
        <v>5011</v>
      </c>
      <c r="H33" s="29">
        <v>0</v>
      </c>
      <c r="I33" s="29">
        <v>250</v>
      </c>
      <c r="J33" s="29">
        <v>0</v>
      </c>
      <c r="K33" s="29">
        <v>1000</v>
      </c>
      <c r="L33" s="29">
        <f>SUM(G33:K33)</f>
        <v>6261</v>
      </c>
    </row>
    <row r="34" spans="3:12" s="4" customFormat="1" ht="50.85" customHeight="1" thickBot="1" x14ac:dyDescent="0.3">
      <c r="C34" s="34">
        <v>2</v>
      </c>
      <c r="D34" s="35" t="s">
        <v>12</v>
      </c>
      <c r="E34" s="16" t="s">
        <v>35</v>
      </c>
      <c r="F34" s="28" t="s">
        <v>46</v>
      </c>
      <c r="G34" s="30">
        <v>6000</v>
      </c>
      <c r="H34" s="30">
        <v>0</v>
      </c>
      <c r="I34" s="30">
        <v>250</v>
      </c>
      <c r="J34" s="30">
        <v>0</v>
      </c>
      <c r="K34" s="30">
        <v>2000</v>
      </c>
      <c r="L34" s="30">
        <f>SUM(G34:K34)</f>
        <v>8250</v>
      </c>
    </row>
    <row r="35" spans="3:12" s="4" customFormat="1" ht="30" customHeight="1" thickBot="1" x14ac:dyDescent="0.3">
      <c r="C35" s="38" t="s">
        <v>9</v>
      </c>
      <c r="D35" s="38"/>
      <c r="E35" s="38"/>
      <c r="F35" s="38"/>
      <c r="G35" s="38"/>
      <c r="H35" s="38"/>
      <c r="I35" s="38"/>
      <c r="J35" s="38"/>
      <c r="K35" s="38"/>
      <c r="L35" s="38"/>
    </row>
    <row r="36" spans="3:12" s="1" customFormat="1" ht="62.25" customHeight="1" thickBot="1" x14ac:dyDescent="0.3">
      <c r="C36" s="8" t="s">
        <v>0</v>
      </c>
      <c r="D36" s="8" t="s">
        <v>11</v>
      </c>
      <c r="E36" s="8" t="s">
        <v>1</v>
      </c>
      <c r="F36" s="8" t="s">
        <v>10</v>
      </c>
      <c r="G36" s="9" t="s">
        <v>7</v>
      </c>
      <c r="H36" s="9" t="s">
        <v>2</v>
      </c>
      <c r="I36" s="9" t="s">
        <v>3</v>
      </c>
      <c r="J36" s="9" t="s">
        <v>4</v>
      </c>
      <c r="K36" s="9" t="s">
        <v>6</v>
      </c>
      <c r="L36" s="9" t="s">
        <v>5</v>
      </c>
    </row>
    <row r="37" spans="3:12" s="1" customFormat="1" ht="50.85" customHeight="1" x14ac:dyDescent="0.25">
      <c r="C37" s="24">
        <v>1</v>
      </c>
      <c r="D37" s="25" t="s">
        <v>13</v>
      </c>
      <c r="E37" s="12" t="s">
        <v>19</v>
      </c>
      <c r="F37" s="13" t="s">
        <v>47</v>
      </c>
      <c r="G37" s="19">
        <v>25000</v>
      </c>
      <c r="H37" s="21">
        <v>375</v>
      </c>
      <c r="I37" s="21">
        <v>250</v>
      </c>
      <c r="J37" s="20">
        <v>0</v>
      </c>
      <c r="K37" s="20">
        <v>0</v>
      </c>
      <c r="L37" s="21">
        <f>+G37+H37+I37</f>
        <v>25625</v>
      </c>
    </row>
    <row r="38" spans="3:12" s="4" customFormat="1" ht="50.85" customHeight="1" x14ac:dyDescent="0.25">
      <c r="C38" s="31">
        <v>2</v>
      </c>
      <c r="D38" s="26" t="s">
        <v>13</v>
      </c>
      <c r="E38" s="17" t="s">
        <v>36</v>
      </c>
      <c r="F38" s="14" t="s">
        <v>48</v>
      </c>
      <c r="G38" s="22">
        <v>15500</v>
      </c>
      <c r="H38" s="22">
        <v>375</v>
      </c>
      <c r="I38" s="22">
        <v>250</v>
      </c>
      <c r="J38" s="22">
        <v>0</v>
      </c>
      <c r="K38" s="22">
        <v>0</v>
      </c>
      <c r="L38" s="22">
        <f>SUM(G38:K38)</f>
        <v>16125</v>
      </c>
    </row>
    <row r="39" spans="3:12" s="4" customFormat="1" ht="50.85" customHeight="1" x14ac:dyDescent="0.25">
      <c r="C39" s="31">
        <v>3</v>
      </c>
      <c r="D39" s="26" t="s">
        <v>13</v>
      </c>
      <c r="E39" s="17" t="s">
        <v>49</v>
      </c>
      <c r="F39" s="14" t="s">
        <v>50</v>
      </c>
      <c r="G39" s="22">
        <v>10000</v>
      </c>
      <c r="H39" s="22">
        <v>375</v>
      </c>
      <c r="I39" s="22">
        <v>250</v>
      </c>
      <c r="J39" s="22">
        <v>0</v>
      </c>
      <c r="K39" s="22">
        <v>0</v>
      </c>
      <c r="L39" s="22">
        <f>SUM(G39:K39)</f>
        <v>10625</v>
      </c>
    </row>
    <row r="41" spans="3:12" x14ac:dyDescent="0.25">
      <c r="F41" s="2" t="s">
        <v>16</v>
      </c>
    </row>
  </sheetData>
  <mergeCells count="4">
    <mergeCell ref="C31:L31"/>
    <mergeCell ref="C35:L35"/>
    <mergeCell ref="C13:L14"/>
    <mergeCell ref="C15:L15"/>
  </mergeCells>
  <phoneticPr fontId="8" type="noConversion"/>
  <printOptions horizontalCentered="1"/>
  <pageMargins left="0.39370078740157483" right="0" top="0.59055118110236227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2025-12-11T18:39:09Z</cp:lastPrinted>
  <dcterms:created xsi:type="dcterms:W3CDTF">2016-02-03T22:49:00Z</dcterms:created>
  <dcterms:modified xsi:type="dcterms:W3CDTF">2025-12-11T18:47:12Z</dcterms:modified>
</cp:coreProperties>
</file>