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acarreto\Desktop\ccarreto\DOCUMENTOS 2026\LAI 2026\LAI ABRIL 2026\"/>
    </mc:Choice>
  </mc:AlternateContent>
  <xr:revisionPtr revIDLastSave="0" documentId="13_ncr:1_{E0B926D2-2E03-4F6F-8FA5-36E349DFF3B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NGLON 011, 021, 022" sheetId="1" r:id="rId1"/>
  </sheets>
  <definedNames>
    <definedName name="_xlnm.Print_Area" localSheetId="0">'RENGLON 011, 021, 022'!$C$1:$S$56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40" i="1" l="1"/>
  <c r="L34" i="1"/>
  <c r="L35" i="1"/>
  <c r="K31" i="1"/>
  <c r="L31" i="1"/>
  <c r="K17" i="1"/>
  <c r="L41" i="1"/>
  <c r="K20" i="1"/>
  <c r="L20" i="1" s="1"/>
  <c r="K19" i="1"/>
  <c r="L19" i="1" s="1"/>
  <c r="K21" i="1"/>
  <c r="K23" i="1"/>
  <c r="K29" i="1"/>
  <c r="K28" i="1"/>
  <c r="K27" i="1"/>
  <c r="K18" i="1"/>
  <c r="L18" i="1" s="1"/>
  <c r="K25" i="1"/>
  <c r="K30" i="1"/>
  <c r="L39" i="1"/>
  <c r="K26" i="1"/>
  <c r="K24" i="1"/>
  <c r="K22" i="1"/>
  <c r="G17" i="1"/>
  <c r="L36" i="1"/>
  <c r="L17" i="1" l="1"/>
  <c r="L21" i="1"/>
  <c r="L22" i="1"/>
  <c r="L23" i="1"/>
  <c r="L24" i="1"/>
  <c r="L25" i="1"/>
  <c r="L26" i="1" l="1"/>
  <c r="L28" i="1"/>
  <c r="L29" i="1"/>
  <c r="L27" i="1"/>
  <c r="L30" i="1"/>
</calcChain>
</file>

<file path=xl/sharedStrings.xml><?xml version="1.0" encoding="utf-8"?>
<sst xmlns="http://schemas.openxmlformats.org/spreadsheetml/2006/main" count="104" uniqueCount="60">
  <si>
    <t>No.</t>
  </si>
  <si>
    <t>NOMBRE</t>
  </si>
  <si>
    <t>BONIF. PROFESIONAL</t>
  </si>
  <si>
    <t>BONO ACUERDO GUBERNATIVO 66-2000</t>
  </si>
  <si>
    <t>BONO DE ANTIGUEDAD</t>
  </si>
  <si>
    <t>SALARIO TOTAL PAGADO</t>
  </si>
  <si>
    <t>OTRO BONO</t>
  </si>
  <si>
    <t xml:space="preserve">SALARIO BASE </t>
  </si>
  <si>
    <t>PERSONAL DEL RENGLON 011 "PERSONAL PERMANENTE"</t>
  </si>
  <si>
    <t>PERSONAL DEL RENGLON 022 "PERSONAL POR CONTRATO"</t>
  </si>
  <si>
    <t xml:space="preserve">PUESTO NOMINAL </t>
  </si>
  <si>
    <t>RENGLON</t>
  </si>
  <si>
    <t>021</t>
  </si>
  <si>
    <t>022</t>
  </si>
  <si>
    <t>011</t>
  </si>
  <si>
    <t>PERSONAL DEL RENGLON 021 "PERSONAL SUPERNUMERARIO"</t>
  </si>
  <si>
    <t>OTRO BONOS</t>
  </si>
  <si>
    <t>RENGLÓN</t>
  </si>
  <si>
    <t>Mynor Estuardo González Henriquez</t>
  </si>
  <si>
    <t>Maria Del Rosario Pereira Del Cid</t>
  </si>
  <si>
    <t>Freddy Eduardo Cabrera Garcia</t>
  </si>
  <si>
    <t>Vilma Nohemi Escobedo Sosa</t>
  </si>
  <si>
    <t>Maura Jose Ortiz Estrada</t>
  </si>
  <si>
    <t>Marco Tulio Cruz</t>
  </si>
  <si>
    <t>Maria Jose Tocora Cermeño</t>
  </si>
  <si>
    <t>Juan Francisco Cute Paz</t>
  </si>
  <si>
    <t>Leslie  Jannete Jordan Barillas</t>
  </si>
  <si>
    <t>Jose Victor Hugo Wilhelm</t>
  </si>
  <si>
    <t>Mayra Graciela Herrera Barrios</t>
  </si>
  <si>
    <t>Frednily Graciela Osuna Gonzalez</t>
  </si>
  <si>
    <t>Edwin Rolando Ailon Diaz</t>
  </si>
  <si>
    <t>Rut Salome Martinez Orellana</t>
  </si>
  <si>
    <t>Julio Cesar Morales Sandoval</t>
  </si>
  <si>
    <t>Fredy Otoniel Salazar Román</t>
  </si>
  <si>
    <t>Jorge Mario Paz Urrutia</t>
  </si>
  <si>
    <t>Tecnico III</t>
  </si>
  <si>
    <t>Tecnico Profesional III</t>
  </si>
  <si>
    <t>Oficinista I</t>
  </si>
  <si>
    <t>Oficinista II</t>
  </si>
  <si>
    <t>Tecnico Profesional II</t>
  </si>
  <si>
    <t>Tecnico II</t>
  </si>
  <si>
    <t>Jefe Tecnico I</t>
  </si>
  <si>
    <t>Tecnico I</t>
  </si>
  <si>
    <t>Contador General</t>
  </si>
  <si>
    <t>Subjefe Regional De Quetzaltenango</t>
  </si>
  <si>
    <t>Director Ejecutivo IV</t>
  </si>
  <si>
    <t>Subdirector Ejecutivo III</t>
  </si>
  <si>
    <t xml:space="preserve">Pedro Pablo Rodriguez Barrios </t>
  </si>
  <si>
    <t xml:space="preserve">NOMINA DE LA DIRECCIÓN GENERAL DE TRANSPORTES DEL RENGLON 011 "PERSONAL PERMANENTE" 021 "PERSONAL SUPERNUMERARIO" 022 "PERSONAL POR CONTRATO"  CORRESPONDIENTE AL MES DE ABRIL DEL AÑO 2026                                                                                                                                                                                         </t>
  </si>
  <si>
    <t xml:space="preserve">Eloisa Marisela Tecum Alvarez </t>
  </si>
  <si>
    <t>Sub Director Técnico I</t>
  </si>
  <si>
    <t>Brenda Yannet García Matul</t>
  </si>
  <si>
    <t xml:space="preserve">Jefe Depto Financiero </t>
  </si>
  <si>
    <t xml:space="preserve">Pai Ela Escobar Perez de Palma </t>
  </si>
  <si>
    <t>Pai Ela Escobar Perez de Palma (*)</t>
  </si>
  <si>
    <t>observación:</t>
  </si>
  <si>
    <t>(*)</t>
  </si>
  <si>
    <t xml:space="preserve">Mynor Estuardo Henriquez Gonzalez </t>
  </si>
  <si>
    <t>Rescisión el 29 de abril del año 2026 renglón 022</t>
  </si>
  <si>
    <t>Toma de Posesión 30 de abril del año 2026 reglón 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</si>
</sst>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Q&quot;* #,##0.00_-;\-&quot;Q&quot;* #,##0.00_-;_-&quot;Q&quot;* &quot;-&quot;??_-;_-@_-"/>
    <numFmt numFmtId="43" formatCode="_-* #,##0.00_-;\-* #,##0.00_-;_-* &quot;-&quot;??_-;_-@_-"/>
    <numFmt numFmtId="164" formatCode="_(&quot;Q&quot;* #,##0.00_);_(&quot;Q&quot;* \(#,##0.00\);_(&quot;Q&quot;* &quot;-&quot;??_);_(@_)"/>
    <numFmt numFmtId="165" formatCode="_(* #,##0.00_);_(* \(#,##0.00\);_(* &quot;-&quot;??_);_(@_)"/>
    <numFmt numFmtId="166" formatCode="_([$€]* #,##0.00_);_([$€]* \(#,##0.00\);_([$€]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b/>
      <sz val="15"/>
      <color indexed="56"/>
      <name val="Calibri"/>
      <family val="2"/>
    </font>
    <font>
      <sz val="10"/>
      <color indexed="8"/>
      <name val="MS Sans Serif"/>
      <family val="2"/>
    </font>
    <font>
      <sz val="7"/>
      <color indexed="8"/>
      <name val="Arial"/>
      <family val="2"/>
    </font>
    <font>
      <sz val="8"/>
      <name val="Calibri"/>
      <family val="2"/>
      <scheme val="minor"/>
    </font>
    <font>
      <sz val="11"/>
      <color theme="1"/>
      <name val="Biome Light"/>
      <family val="2"/>
    </font>
    <font>
      <sz val="10"/>
      <color theme="1"/>
      <name val="Biome Light"/>
      <family val="2"/>
    </font>
    <font>
      <sz val="11"/>
      <color theme="1"/>
      <name val="Abadi Extra Light"/>
      <family val="2"/>
    </font>
    <font>
      <b/>
      <sz val="28"/>
      <name val="Abadi Extra Light"/>
      <family val="2"/>
    </font>
    <font>
      <b/>
      <sz val="14"/>
      <name val="Abadi Extra Light"/>
      <family val="2"/>
    </font>
    <font>
      <b/>
      <sz val="20"/>
      <name val="Abadi Extra Light"/>
      <family val="2"/>
    </font>
    <font>
      <b/>
      <sz val="18"/>
      <name val="Abadi Extra Light"/>
      <family val="2"/>
    </font>
    <font>
      <sz val="16"/>
      <name val="Abadi Extra Light"/>
      <family val="2"/>
    </font>
    <font>
      <b/>
      <sz val="16"/>
      <name val="Abadi Extra Light"/>
      <family val="2"/>
    </font>
    <font>
      <b/>
      <sz val="16"/>
      <color theme="1"/>
      <name val="Abadi Extra Light"/>
      <family val="2"/>
    </font>
    <font>
      <b/>
      <sz val="14"/>
      <color theme="1"/>
      <name val="Abadi Extra Light"/>
      <family val="2"/>
    </font>
    <font>
      <b/>
      <sz val="18"/>
      <color theme="1"/>
      <name val="Abadi Extra Light"/>
      <family val="2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42">
    <xf numFmtId="0" fontId="0" fillId="0" borderId="0"/>
    <xf numFmtId="0" fontId="2" fillId="0" borderId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6" borderId="0" applyNumberFormat="0" applyBorder="0" applyAlignment="0" applyProtection="0"/>
    <xf numFmtId="0" fontId="4" fillId="9" borderId="0" applyNumberFormat="0" applyBorder="0" applyAlignment="0" applyProtection="0"/>
    <xf numFmtId="0" fontId="4" fillId="12" borderId="0" applyNumberFormat="0" applyBorder="0" applyAlignment="0" applyProtection="0"/>
    <xf numFmtId="0" fontId="5" fillId="0" borderId="2" applyNumberFormat="0" applyFill="0" applyAlignment="0" applyProtection="0"/>
    <xf numFmtId="0" fontId="3" fillId="0" borderId="0">
      <alignment vertical="top"/>
    </xf>
    <xf numFmtId="166" fontId="6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>
      <alignment vertical="top"/>
    </xf>
    <xf numFmtId="0" fontId="2" fillId="0" borderId="0"/>
    <xf numFmtId="0" fontId="2" fillId="0" borderId="0"/>
    <xf numFmtId="0" fontId="2" fillId="0" borderId="0">
      <alignment vertical="top"/>
    </xf>
    <xf numFmtId="0" fontId="2" fillId="0" borderId="0">
      <alignment vertical="top"/>
    </xf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top"/>
    </xf>
    <xf numFmtId="0" fontId="1" fillId="0" borderId="0"/>
    <xf numFmtId="0" fontId="1" fillId="0" borderId="0"/>
    <xf numFmtId="0" fontId="4" fillId="13" borderId="3" applyNumberFormat="0" applyFont="0" applyAlignment="0" applyProtection="0"/>
    <xf numFmtId="0" fontId="6" fillId="0" borderId="0"/>
    <xf numFmtId="165" fontId="7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8">
    <xf numFmtId="0" fontId="0" fillId="0" borderId="0" xfId="0"/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164" fontId="9" fillId="0" borderId="0" xfId="0" applyNumberFormat="1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164" fontId="11" fillId="0" borderId="0" xfId="0" applyNumberFormat="1" applyFont="1" applyAlignment="1">
      <alignment vertical="center" wrapText="1"/>
    </xf>
    <xf numFmtId="0" fontId="13" fillId="16" borderId="5" xfId="1" applyFont="1" applyFill="1" applyBorder="1" applyAlignment="1">
      <alignment horizontal="center" vertical="center" wrapText="1"/>
    </xf>
    <xf numFmtId="164" fontId="13" fillId="16" borderId="5" xfId="1" applyNumberFormat="1" applyFont="1" applyFill="1" applyBorder="1" applyAlignment="1">
      <alignment horizontal="center" vertical="center" wrapText="1"/>
    </xf>
    <xf numFmtId="0" fontId="15" fillId="16" borderId="5" xfId="1" applyFont="1" applyFill="1" applyBorder="1" applyAlignment="1">
      <alignment horizontal="center" vertical="center" wrapText="1"/>
    </xf>
    <xf numFmtId="164" fontId="15" fillId="16" borderId="5" xfId="1" applyNumberFormat="1" applyFont="1" applyFill="1" applyBorder="1" applyAlignment="1">
      <alignment horizontal="center" vertical="center" wrapText="1"/>
    </xf>
    <xf numFmtId="0" fontId="16" fillId="2" borderId="1" xfId="1" applyFont="1" applyFill="1" applyBorder="1" applyAlignment="1">
      <alignment horizontal="left" vertical="center" wrapText="1"/>
    </xf>
    <xf numFmtId="0" fontId="16" fillId="2" borderId="4" xfId="1" applyFont="1" applyFill="1" applyBorder="1" applyAlignment="1">
      <alignment vertical="center" wrapText="1"/>
    </xf>
    <xf numFmtId="0" fontId="16" fillId="0" borderId="1" xfId="1" applyFont="1" applyBorder="1" applyAlignment="1">
      <alignment vertical="center" wrapText="1"/>
    </xf>
    <xf numFmtId="0" fontId="16" fillId="0" borderId="1" xfId="1" applyFont="1" applyBorder="1" applyAlignment="1">
      <alignment horizontal="left" vertical="center" wrapText="1"/>
    </xf>
    <xf numFmtId="0" fontId="16" fillId="2" borderId="4" xfId="1" applyFont="1" applyFill="1" applyBorder="1" applyAlignment="1">
      <alignment horizontal="left" vertical="center" wrapText="1"/>
    </xf>
    <xf numFmtId="164" fontId="16" fillId="2" borderId="4" xfId="1" applyNumberFormat="1" applyFont="1" applyFill="1" applyBorder="1" applyAlignment="1">
      <alignment vertical="center" wrapText="1"/>
    </xf>
    <xf numFmtId="44" fontId="16" fillId="0" borderId="4" xfId="41" applyFont="1" applyBorder="1" applyAlignment="1">
      <alignment vertical="center" wrapText="1"/>
    </xf>
    <xf numFmtId="164" fontId="16" fillId="0" borderId="4" xfId="1" applyNumberFormat="1" applyFont="1" applyBorder="1" applyAlignment="1">
      <alignment vertical="center" wrapText="1"/>
    </xf>
    <xf numFmtId="164" fontId="16" fillId="0" borderId="1" xfId="1" applyNumberFormat="1" applyFont="1" applyBorder="1" applyAlignment="1">
      <alignment vertical="center" wrapText="1"/>
    </xf>
    <xf numFmtId="44" fontId="16" fillId="0" borderId="1" xfId="41" applyFont="1" applyBorder="1" applyAlignment="1">
      <alignment vertical="center" wrapText="1"/>
    </xf>
    <xf numFmtId="0" fontId="17" fillId="0" borderId="4" xfId="1" applyFont="1" applyBorder="1" applyAlignment="1">
      <alignment horizontal="center" vertical="center" wrapText="1"/>
    </xf>
    <xf numFmtId="49" fontId="17" fillId="14" borderId="4" xfId="40" applyNumberFormat="1" applyFont="1" applyFill="1" applyBorder="1" applyAlignment="1">
      <alignment horizontal="center" vertical="center" wrapText="1"/>
    </xf>
    <xf numFmtId="49" fontId="17" fillId="14" borderId="1" xfId="40" applyNumberFormat="1" applyFont="1" applyFill="1" applyBorder="1" applyAlignment="1">
      <alignment horizontal="center" vertical="center" wrapText="1"/>
    </xf>
    <xf numFmtId="0" fontId="17" fillId="0" borderId="1" xfId="1" applyFont="1" applyBorder="1" applyAlignment="1">
      <alignment horizontal="center" vertical="center" wrapText="1"/>
    </xf>
    <xf numFmtId="164" fontId="16" fillId="14" borderId="4" xfId="1" applyNumberFormat="1" applyFont="1" applyFill="1" applyBorder="1" applyAlignment="1">
      <alignment vertical="center" wrapText="1"/>
    </xf>
    <xf numFmtId="164" fontId="16" fillId="14" borderId="1" xfId="1" applyNumberFormat="1" applyFont="1" applyFill="1" applyBorder="1" applyAlignment="1">
      <alignment vertical="center" wrapText="1"/>
    </xf>
    <xf numFmtId="0" fontId="17" fillId="0" borderId="6" xfId="1" applyFont="1" applyBorder="1" applyAlignment="1">
      <alignment horizontal="center" vertical="center" wrapText="1"/>
    </xf>
    <xf numFmtId="49" fontId="17" fillId="14" borderId="6" xfId="40" applyNumberFormat="1" applyFont="1" applyFill="1" applyBorder="1" applyAlignment="1">
      <alignment horizontal="center" vertical="center" wrapText="1"/>
    </xf>
    <xf numFmtId="0" fontId="16" fillId="0" borderId="6" xfId="1" applyFont="1" applyBorder="1" applyAlignment="1">
      <alignment vertical="center" wrapText="1"/>
    </xf>
    <xf numFmtId="0" fontId="16" fillId="0" borderId="6" xfId="1" applyFont="1" applyBorder="1" applyAlignment="1">
      <alignment horizontal="left" vertical="center" wrapText="1"/>
    </xf>
    <xf numFmtId="164" fontId="16" fillId="0" borderId="6" xfId="1" applyNumberFormat="1" applyFont="1" applyBorder="1" applyAlignment="1">
      <alignment vertical="center" wrapText="1"/>
    </xf>
    <xf numFmtId="44" fontId="16" fillId="0" borderId="6" xfId="41" applyFont="1" applyBorder="1" applyAlignment="1">
      <alignment vertical="center" wrapText="1"/>
    </xf>
    <xf numFmtId="164" fontId="16" fillId="14" borderId="6" xfId="1" applyNumberFormat="1" applyFont="1" applyFill="1" applyBorder="1" applyAlignment="1">
      <alignment vertical="center" wrapText="1"/>
    </xf>
    <xf numFmtId="0" fontId="18" fillId="14" borderId="7" xfId="0" applyFont="1" applyFill="1" applyBorder="1" applyAlignment="1">
      <alignment horizontal="center" vertical="center" wrapText="1"/>
    </xf>
    <xf numFmtId="49" fontId="17" fillId="14" borderId="7" xfId="40" applyNumberFormat="1" applyFont="1" applyFill="1" applyBorder="1" applyAlignment="1">
      <alignment horizontal="center" vertical="center" wrapText="1"/>
    </xf>
    <xf numFmtId="0" fontId="16" fillId="0" borderId="7" xfId="1" applyFont="1" applyBorder="1" applyAlignment="1">
      <alignment vertical="center" wrapText="1"/>
    </xf>
    <xf numFmtId="0" fontId="16" fillId="0" borderId="7" xfId="1" applyFont="1" applyBorder="1" applyAlignment="1">
      <alignment horizontal="left" vertical="center" wrapText="1"/>
    </xf>
    <xf numFmtId="164" fontId="16" fillId="0" borderId="7" xfId="1" applyNumberFormat="1" applyFont="1" applyBorder="1" applyAlignment="1">
      <alignment vertical="center" wrapText="1"/>
    </xf>
    <xf numFmtId="0" fontId="18" fillId="14" borderId="1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0" xfId="0" applyFont="1" applyAlignment="1">
      <alignment vertical="center" wrapText="1"/>
    </xf>
    <xf numFmtId="0" fontId="20" fillId="0" borderId="0" xfId="0" applyFont="1" applyAlignment="1">
      <alignment horizontal="center" vertical="center" wrapText="1"/>
    </xf>
    <xf numFmtId="0" fontId="12" fillId="15" borderId="5" xfId="1" applyFont="1" applyFill="1" applyBorder="1" applyAlignment="1">
      <alignment horizontal="center" vertical="center" wrapText="1"/>
    </xf>
    <xf numFmtId="0" fontId="14" fillId="15" borderId="5" xfId="1" applyFont="1" applyFill="1" applyBorder="1" applyAlignment="1">
      <alignment horizontal="center" vertical="center" wrapText="1"/>
    </xf>
    <xf numFmtId="0" fontId="14" fillId="16" borderId="5" xfId="1" applyFont="1" applyFill="1" applyBorder="1" applyAlignment="1">
      <alignment horizontal="center" vertical="center" wrapText="1"/>
    </xf>
    <xf numFmtId="0" fontId="18" fillId="14" borderId="6" xfId="0" applyFont="1" applyFill="1" applyBorder="1" applyAlignment="1">
      <alignment horizontal="center" vertical="center" wrapText="1"/>
    </xf>
  </cellXfs>
  <cellStyles count="42">
    <cellStyle name="20% - Énfasis1 2" xfId="2" xr:uid="{00000000-0005-0000-0000-000000000000}"/>
    <cellStyle name="20% - Énfasis2 2" xfId="3" xr:uid="{00000000-0005-0000-0000-000001000000}"/>
    <cellStyle name="20% - Énfasis3 2" xfId="4" xr:uid="{00000000-0005-0000-0000-000002000000}"/>
    <cellStyle name="20% - Énfasis4 2" xfId="5" xr:uid="{00000000-0005-0000-0000-000003000000}"/>
    <cellStyle name="20% - Énfasis5 2" xfId="6" xr:uid="{00000000-0005-0000-0000-000004000000}"/>
    <cellStyle name="20% - Énfasis6 2" xfId="7" xr:uid="{00000000-0005-0000-0000-000005000000}"/>
    <cellStyle name="40% - Énfasis1 2" xfId="8" xr:uid="{00000000-0005-0000-0000-000006000000}"/>
    <cellStyle name="40% - Énfasis2 2" xfId="9" xr:uid="{00000000-0005-0000-0000-000007000000}"/>
    <cellStyle name="40% - Énfasis3 2" xfId="10" xr:uid="{00000000-0005-0000-0000-000008000000}"/>
    <cellStyle name="40% - Énfasis4 2" xfId="11" xr:uid="{00000000-0005-0000-0000-000009000000}"/>
    <cellStyle name="40% - Énfasis5 2" xfId="12" xr:uid="{00000000-0005-0000-0000-00000A000000}"/>
    <cellStyle name="40% - Énfasis6 2" xfId="13" xr:uid="{00000000-0005-0000-0000-00000B000000}"/>
    <cellStyle name="Encabezado 1" xfId="14" xr:uid="{00000000-0005-0000-0000-00000C000000}"/>
    <cellStyle name="Estilo 1" xfId="15" xr:uid="{00000000-0005-0000-0000-00000D000000}"/>
    <cellStyle name="Euro" xfId="16" xr:uid="{00000000-0005-0000-0000-00000E000000}"/>
    <cellStyle name="Millares" xfId="40" builtinId="3"/>
    <cellStyle name="Millares 2" xfId="17" xr:uid="{00000000-0005-0000-0000-000010000000}"/>
    <cellStyle name="Millares 3" xfId="37" xr:uid="{00000000-0005-0000-0000-000011000000}"/>
    <cellStyle name="Moneda" xfId="41" builtinId="4"/>
    <cellStyle name="Moneda 2" xfId="18" xr:uid="{00000000-0005-0000-0000-000013000000}"/>
    <cellStyle name="Moneda 2 2" xfId="19" xr:uid="{00000000-0005-0000-0000-000014000000}"/>
    <cellStyle name="Moneda 3" xfId="20" xr:uid="{00000000-0005-0000-0000-000015000000}"/>
    <cellStyle name="Moneda 4" xfId="39" xr:uid="{00000000-0005-0000-0000-000016000000}"/>
    <cellStyle name="Normal" xfId="0" builtinId="0"/>
    <cellStyle name="Normal 11" xfId="21" xr:uid="{00000000-0005-0000-0000-000018000000}"/>
    <cellStyle name="Normal 2" xfId="1" xr:uid="{00000000-0005-0000-0000-000019000000}"/>
    <cellStyle name="Normal 2 2" xfId="22" xr:uid="{00000000-0005-0000-0000-00001A000000}"/>
    <cellStyle name="Normal 2 2 2" xfId="23" xr:uid="{00000000-0005-0000-0000-00001B000000}"/>
    <cellStyle name="Normal 2 2_Copia de LISTADO ENERO 029 (2)" xfId="24" xr:uid="{00000000-0005-0000-0000-00001C000000}"/>
    <cellStyle name="Normal 2 3" xfId="25" xr:uid="{00000000-0005-0000-0000-00001D000000}"/>
    <cellStyle name="Normal 2 4" xfId="26" xr:uid="{00000000-0005-0000-0000-00001E000000}"/>
    <cellStyle name="Normal 2_001 004" xfId="27" xr:uid="{00000000-0005-0000-0000-00001F000000}"/>
    <cellStyle name="Normal 3" xfId="28" xr:uid="{00000000-0005-0000-0000-000020000000}"/>
    <cellStyle name="Normal 3 17" xfId="29" xr:uid="{00000000-0005-0000-0000-000021000000}"/>
    <cellStyle name="Normal 3 3" xfId="30" xr:uid="{00000000-0005-0000-0000-000022000000}"/>
    <cellStyle name="Normal 3_FIANZAS AÑO 2016 CONTRATOS 029 MICIVI (3) (2)" xfId="31" xr:uid="{00000000-0005-0000-0000-000023000000}"/>
    <cellStyle name="Normal 4" xfId="32" xr:uid="{00000000-0005-0000-0000-000024000000}"/>
    <cellStyle name="Normal 4 2" xfId="38" xr:uid="{00000000-0005-0000-0000-000025000000}"/>
    <cellStyle name="Normal 5" xfId="33" xr:uid="{00000000-0005-0000-0000-000026000000}"/>
    <cellStyle name="Normal 6" xfId="34" xr:uid="{00000000-0005-0000-0000-000027000000}"/>
    <cellStyle name="Normal 7" xfId="36" xr:uid="{00000000-0005-0000-0000-000028000000}"/>
    <cellStyle name="Notas 2" xfId="35" xr:uid="{00000000-0005-0000-0000-00002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190499</xdr:colOff>
      <xdr:row>3</xdr:row>
      <xdr:rowOff>54429</xdr:rowOff>
    </xdr:from>
    <xdr:to>
      <xdr:col>4</xdr:col>
      <xdr:colOff>2789464</xdr:colOff>
      <xdr:row>11</xdr:row>
      <xdr:rowOff>108857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93855E9-592F-4514-D8AD-E749392D8D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9713" y="625929"/>
          <a:ext cx="4572001" cy="1578428"/>
        </a:xfrm>
        <a:prstGeom prst="rect">
          <a:avLst/>
        </a:prstGeom>
      </xdr:spPr>
    </xdr:pic>
    <xdr:clientData/>
  </xdr:twoCellAnchor>
  <xdr:twoCellAnchor editAs="oneCell">
    <xdr:from>
      <xdr:col>11</xdr:col>
      <xdr:colOff>272142</xdr:colOff>
      <xdr:row>3</xdr:row>
      <xdr:rowOff>176893</xdr:rowOff>
    </xdr:from>
    <xdr:to>
      <xdr:col>11</xdr:col>
      <xdr:colOff>1836963</xdr:colOff>
      <xdr:row>11</xdr:row>
      <xdr:rowOff>163286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FC68A36-EFDC-2BCE-AAD5-CF9829FD95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566571" y="748393"/>
          <a:ext cx="1564821" cy="15103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3:L45"/>
  <sheetViews>
    <sheetView tabSelected="1" topLeftCell="B28" zoomScale="70" zoomScaleNormal="70" zoomScaleSheetLayoutView="70" workbookViewId="0">
      <selection activeCell="C3" sqref="C3:L45"/>
    </sheetView>
  </sheetViews>
  <sheetFormatPr baseColWidth="10" defaultColWidth="11.42578125" defaultRowHeight="15" x14ac:dyDescent="0.25"/>
  <cols>
    <col min="1" max="2" width="5.85546875" style="2" customWidth="1"/>
    <col min="3" max="3" width="8" style="1" customWidth="1"/>
    <col min="4" max="4" width="21.7109375" style="1" customWidth="1"/>
    <col min="5" max="5" width="52.7109375" style="2" customWidth="1"/>
    <col min="6" max="6" width="72.140625" style="2" bestFit="1" customWidth="1"/>
    <col min="7" max="7" width="20.85546875" style="3" customWidth="1"/>
    <col min="8" max="8" width="29.5703125" style="3" customWidth="1"/>
    <col min="9" max="9" width="27.28515625" style="3" customWidth="1"/>
    <col min="10" max="10" width="25.28515625" style="3" customWidth="1"/>
    <col min="11" max="11" width="19.85546875" style="3" customWidth="1"/>
    <col min="12" max="12" width="28.140625" style="3" bestFit="1" customWidth="1"/>
    <col min="13" max="16384" width="11.42578125" style="2"/>
  </cols>
  <sheetData>
    <row r="3" spans="3:12" x14ac:dyDescent="0.25">
      <c r="C3" s="5"/>
      <c r="D3" s="5"/>
      <c r="E3" s="6"/>
      <c r="F3" s="6"/>
      <c r="G3" s="7"/>
      <c r="H3" s="7"/>
      <c r="I3" s="7"/>
      <c r="J3" s="7"/>
      <c r="K3" s="7"/>
      <c r="L3" s="7"/>
    </row>
    <row r="4" spans="3:12" x14ac:dyDescent="0.25">
      <c r="C4" s="5"/>
      <c r="D4" s="5"/>
      <c r="E4" s="6"/>
      <c r="F4" s="6"/>
      <c r="G4" s="7"/>
      <c r="H4" s="7"/>
      <c r="I4" s="7"/>
      <c r="J4" s="7"/>
      <c r="K4" s="7"/>
      <c r="L4" s="7"/>
    </row>
    <row r="5" spans="3:12" x14ac:dyDescent="0.25">
      <c r="C5" s="5"/>
      <c r="D5" s="5"/>
      <c r="E5" s="6"/>
      <c r="F5" s="6"/>
      <c r="G5" s="7"/>
      <c r="H5" s="7"/>
      <c r="I5" s="7"/>
      <c r="J5" s="7"/>
      <c r="K5" s="7"/>
      <c r="L5" s="7"/>
    </row>
    <row r="6" spans="3:12" x14ac:dyDescent="0.25">
      <c r="C6" s="5"/>
      <c r="D6" s="5"/>
      <c r="E6" s="6"/>
      <c r="F6" s="6"/>
      <c r="G6" s="7"/>
      <c r="H6" s="7"/>
      <c r="I6" s="7"/>
      <c r="J6" s="7"/>
      <c r="K6" s="7"/>
      <c r="L6" s="7"/>
    </row>
    <row r="7" spans="3:12" x14ac:dyDescent="0.25">
      <c r="C7" s="5"/>
      <c r="D7" s="5"/>
      <c r="E7" s="6"/>
      <c r="F7" s="6"/>
      <c r="G7" s="7"/>
      <c r="H7" s="7"/>
      <c r="I7" s="7"/>
      <c r="J7" s="7"/>
      <c r="K7" s="7"/>
      <c r="L7" s="7"/>
    </row>
    <row r="8" spans="3:12" x14ac:dyDescent="0.25">
      <c r="C8" s="5"/>
      <c r="D8" s="5"/>
      <c r="E8" s="6"/>
      <c r="F8" s="6"/>
      <c r="G8" s="7"/>
      <c r="H8" s="7"/>
      <c r="I8" s="7"/>
      <c r="J8" s="7"/>
      <c r="K8" s="7"/>
      <c r="L8" s="7"/>
    </row>
    <row r="9" spans="3:12" x14ac:dyDescent="0.25">
      <c r="C9" s="5"/>
      <c r="D9" s="5"/>
      <c r="E9" s="6"/>
      <c r="F9" s="6"/>
      <c r="G9" s="7"/>
      <c r="H9" s="7"/>
      <c r="I9" s="7"/>
      <c r="J9" s="7"/>
      <c r="K9" s="7"/>
      <c r="L9" s="7"/>
    </row>
    <row r="10" spans="3:12" x14ac:dyDescent="0.25">
      <c r="C10" s="5"/>
      <c r="D10" s="5"/>
      <c r="E10" s="6"/>
      <c r="F10" s="6"/>
      <c r="G10" s="7"/>
      <c r="H10" s="7"/>
      <c r="I10" s="7"/>
      <c r="J10" s="7"/>
      <c r="K10" s="7"/>
      <c r="L10" s="7"/>
    </row>
    <row r="11" spans="3:12" x14ac:dyDescent="0.25">
      <c r="C11" s="5"/>
      <c r="D11" s="5"/>
      <c r="E11" s="6"/>
      <c r="F11" s="6"/>
      <c r="G11" s="7"/>
      <c r="H11" s="7"/>
      <c r="I11" s="7"/>
      <c r="J11" s="7"/>
      <c r="K11" s="7"/>
      <c r="L11" s="7"/>
    </row>
    <row r="12" spans="3:12" ht="24" customHeight="1" thickBot="1" x14ac:dyDescent="0.3">
      <c r="C12" s="5"/>
      <c r="D12" s="5"/>
      <c r="E12" s="6"/>
      <c r="F12" s="6"/>
      <c r="G12" s="7"/>
      <c r="H12" s="7"/>
      <c r="I12" s="7"/>
      <c r="J12" s="7"/>
      <c r="K12" s="7"/>
      <c r="L12" s="7"/>
    </row>
    <row r="13" spans="3:12" ht="37.5" customHeight="1" thickBot="1" x14ac:dyDescent="0.3">
      <c r="C13" s="45" t="s">
        <v>48</v>
      </c>
      <c r="D13" s="45"/>
      <c r="E13" s="45"/>
      <c r="F13" s="45"/>
      <c r="G13" s="45"/>
      <c r="H13" s="45"/>
      <c r="I13" s="45"/>
      <c r="J13" s="45"/>
      <c r="K13" s="45"/>
      <c r="L13" s="45"/>
    </row>
    <row r="14" spans="3:12" ht="36" customHeight="1" thickBot="1" x14ac:dyDescent="0.3">
      <c r="C14" s="45"/>
      <c r="D14" s="45"/>
      <c r="E14" s="45"/>
      <c r="F14" s="45"/>
      <c r="G14" s="45"/>
      <c r="H14" s="45"/>
      <c r="I14" s="45"/>
      <c r="J14" s="45"/>
      <c r="K14" s="45"/>
      <c r="L14" s="45"/>
    </row>
    <row r="15" spans="3:12" ht="37.5" customHeight="1" thickBot="1" x14ac:dyDescent="0.3">
      <c r="C15" s="46" t="s">
        <v>8</v>
      </c>
      <c r="D15" s="46"/>
      <c r="E15" s="46"/>
      <c r="F15" s="46"/>
      <c r="G15" s="46"/>
      <c r="H15" s="46"/>
      <c r="I15" s="46"/>
      <c r="J15" s="46"/>
      <c r="K15" s="46"/>
      <c r="L15" s="46"/>
    </row>
    <row r="16" spans="3:12" s="1" customFormat="1" ht="69.75" customHeight="1" thickBot="1" x14ac:dyDescent="0.3">
      <c r="C16" s="10" t="s">
        <v>0</v>
      </c>
      <c r="D16" s="10" t="s">
        <v>17</v>
      </c>
      <c r="E16" s="10" t="s">
        <v>1</v>
      </c>
      <c r="F16" s="10" t="s">
        <v>10</v>
      </c>
      <c r="G16" s="11" t="s">
        <v>7</v>
      </c>
      <c r="H16" s="11" t="s">
        <v>2</v>
      </c>
      <c r="I16" s="11" t="s">
        <v>3</v>
      </c>
      <c r="J16" s="11" t="s">
        <v>4</v>
      </c>
      <c r="K16" s="11" t="s">
        <v>16</v>
      </c>
      <c r="L16" s="11" t="s">
        <v>5</v>
      </c>
    </row>
    <row r="17" spans="3:12" s="4" customFormat="1" ht="69.75" customHeight="1" x14ac:dyDescent="0.25">
      <c r="C17" s="22">
        <v>1</v>
      </c>
      <c r="D17" s="23" t="s">
        <v>14</v>
      </c>
      <c r="E17" s="13" t="s">
        <v>19</v>
      </c>
      <c r="F17" s="16" t="s">
        <v>35</v>
      </c>
      <c r="G17" s="17">
        <f>1460</f>
        <v>1460</v>
      </c>
      <c r="H17" s="18">
        <v>0</v>
      </c>
      <c r="I17" s="19">
        <v>250</v>
      </c>
      <c r="J17" s="19">
        <v>75</v>
      </c>
      <c r="K17" s="26">
        <f>1400+1177.38</f>
        <v>2577.38</v>
      </c>
      <c r="L17" s="19">
        <f>+SUM(G17:K17)</f>
        <v>4362.38</v>
      </c>
    </row>
    <row r="18" spans="3:12" s="4" customFormat="1" ht="50.65" customHeight="1" x14ac:dyDescent="0.25">
      <c r="C18" s="25">
        <v>2</v>
      </c>
      <c r="D18" s="24" t="s">
        <v>14</v>
      </c>
      <c r="E18" s="14" t="s">
        <v>20</v>
      </c>
      <c r="F18" s="15" t="s">
        <v>36</v>
      </c>
      <c r="G18" s="20">
        <v>1831</v>
      </c>
      <c r="H18" s="21">
        <v>0</v>
      </c>
      <c r="I18" s="20">
        <v>250</v>
      </c>
      <c r="J18" s="20">
        <v>75</v>
      </c>
      <c r="K18" s="27">
        <f>1400+900</f>
        <v>2300</v>
      </c>
      <c r="L18" s="20">
        <f>+SUM(G18:K18)</f>
        <v>4456</v>
      </c>
    </row>
    <row r="19" spans="3:12" s="4" customFormat="1" ht="50.65" customHeight="1" x14ac:dyDescent="0.25">
      <c r="C19" s="25">
        <v>3</v>
      </c>
      <c r="D19" s="24" t="s">
        <v>14</v>
      </c>
      <c r="E19" s="14" t="s">
        <v>21</v>
      </c>
      <c r="F19" s="15" t="s">
        <v>35</v>
      </c>
      <c r="G19" s="20">
        <v>1460</v>
      </c>
      <c r="H19" s="21">
        <v>0</v>
      </c>
      <c r="I19" s="20">
        <v>250</v>
      </c>
      <c r="J19" s="20">
        <v>75</v>
      </c>
      <c r="K19" s="27">
        <f>1400+1177.38</f>
        <v>2577.38</v>
      </c>
      <c r="L19" s="20">
        <f>+SUM(G19:K19)</f>
        <v>4362.38</v>
      </c>
    </row>
    <row r="20" spans="3:12" s="4" customFormat="1" ht="50.65" customHeight="1" x14ac:dyDescent="0.25">
      <c r="C20" s="25">
        <v>4</v>
      </c>
      <c r="D20" s="24" t="s">
        <v>14</v>
      </c>
      <c r="E20" s="14" t="s">
        <v>22</v>
      </c>
      <c r="F20" s="15" t="s">
        <v>37</v>
      </c>
      <c r="G20" s="20">
        <v>1128</v>
      </c>
      <c r="H20" s="21">
        <v>0</v>
      </c>
      <c r="I20" s="20">
        <v>250</v>
      </c>
      <c r="J20" s="20">
        <v>75</v>
      </c>
      <c r="K20" s="27">
        <f>1400+1284.05</f>
        <v>2684.05</v>
      </c>
      <c r="L20" s="20">
        <f>+SUM(G20:K20)</f>
        <v>4137.05</v>
      </c>
    </row>
    <row r="21" spans="3:12" s="4" customFormat="1" ht="50.65" customHeight="1" x14ac:dyDescent="0.25">
      <c r="C21" s="25">
        <v>5</v>
      </c>
      <c r="D21" s="24" t="s">
        <v>14</v>
      </c>
      <c r="E21" s="14" t="s">
        <v>23</v>
      </c>
      <c r="F21" s="15" t="s">
        <v>38</v>
      </c>
      <c r="G21" s="20">
        <v>1159</v>
      </c>
      <c r="H21" s="21">
        <v>0</v>
      </c>
      <c r="I21" s="20">
        <v>250</v>
      </c>
      <c r="J21" s="20">
        <v>50</v>
      </c>
      <c r="K21" s="27">
        <f>1400+1284.05</f>
        <v>2684.05</v>
      </c>
      <c r="L21" s="20">
        <f t="shared" ref="L21:L31" si="0">+SUM(G21:K21)</f>
        <v>4143.05</v>
      </c>
    </row>
    <row r="22" spans="3:12" s="4" customFormat="1" ht="50.65" customHeight="1" x14ac:dyDescent="0.25">
      <c r="C22" s="25">
        <v>6</v>
      </c>
      <c r="D22" s="24" t="s">
        <v>14</v>
      </c>
      <c r="E22" s="14" t="s">
        <v>24</v>
      </c>
      <c r="F22" s="15" t="s">
        <v>39</v>
      </c>
      <c r="G22" s="20">
        <v>1701</v>
      </c>
      <c r="H22" s="21">
        <v>0</v>
      </c>
      <c r="I22" s="20">
        <v>250</v>
      </c>
      <c r="J22" s="20">
        <v>75</v>
      </c>
      <c r="K22" s="27">
        <f t="shared" ref="K22:K26" si="1">1400+727.38</f>
        <v>2127.38</v>
      </c>
      <c r="L22" s="20">
        <f t="shared" si="0"/>
        <v>4153.38</v>
      </c>
    </row>
    <row r="23" spans="3:12" s="4" customFormat="1" ht="50.65" customHeight="1" x14ac:dyDescent="0.25">
      <c r="C23" s="25">
        <v>7</v>
      </c>
      <c r="D23" s="24" t="s">
        <v>14</v>
      </c>
      <c r="E23" s="14" t="s">
        <v>25</v>
      </c>
      <c r="F23" s="15" t="s">
        <v>37</v>
      </c>
      <c r="G23" s="20">
        <v>1128</v>
      </c>
      <c r="H23" s="21">
        <v>0</v>
      </c>
      <c r="I23" s="20">
        <v>250</v>
      </c>
      <c r="J23" s="20">
        <v>50</v>
      </c>
      <c r="K23" s="27">
        <f>1400+1284.05</f>
        <v>2684.05</v>
      </c>
      <c r="L23" s="20">
        <f t="shared" si="0"/>
        <v>4112.05</v>
      </c>
    </row>
    <row r="24" spans="3:12" s="4" customFormat="1" ht="50.65" customHeight="1" x14ac:dyDescent="0.25">
      <c r="C24" s="25">
        <v>8</v>
      </c>
      <c r="D24" s="24" t="s">
        <v>14</v>
      </c>
      <c r="E24" s="14" t="s">
        <v>26</v>
      </c>
      <c r="F24" s="15" t="s">
        <v>41</v>
      </c>
      <c r="G24" s="20">
        <v>1555</v>
      </c>
      <c r="H24" s="21">
        <v>0</v>
      </c>
      <c r="I24" s="20">
        <v>250</v>
      </c>
      <c r="J24" s="20">
        <v>75</v>
      </c>
      <c r="K24" s="27">
        <f t="shared" si="1"/>
        <v>2127.38</v>
      </c>
      <c r="L24" s="20">
        <f t="shared" si="0"/>
        <v>4007.38</v>
      </c>
    </row>
    <row r="25" spans="3:12" s="4" customFormat="1" ht="50.65" customHeight="1" x14ac:dyDescent="0.25">
      <c r="C25" s="25">
        <v>9</v>
      </c>
      <c r="D25" s="24" t="s">
        <v>14</v>
      </c>
      <c r="E25" s="14" t="s">
        <v>27</v>
      </c>
      <c r="F25" s="15" t="s">
        <v>35</v>
      </c>
      <c r="G25" s="20">
        <v>1460</v>
      </c>
      <c r="H25" s="21">
        <v>0</v>
      </c>
      <c r="I25" s="20">
        <v>250</v>
      </c>
      <c r="J25" s="20">
        <v>75</v>
      </c>
      <c r="K25" s="27">
        <f>1400+1177.38</f>
        <v>2577.38</v>
      </c>
      <c r="L25" s="20">
        <f t="shared" si="0"/>
        <v>4362.38</v>
      </c>
    </row>
    <row r="26" spans="3:12" s="4" customFormat="1" ht="50.65" customHeight="1" x14ac:dyDescent="0.25">
      <c r="C26" s="25">
        <v>10</v>
      </c>
      <c r="D26" s="24" t="s">
        <v>14</v>
      </c>
      <c r="E26" s="14" t="s">
        <v>28</v>
      </c>
      <c r="F26" s="15" t="s">
        <v>41</v>
      </c>
      <c r="G26" s="20">
        <v>1555</v>
      </c>
      <c r="H26" s="21">
        <v>0</v>
      </c>
      <c r="I26" s="20">
        <v>250</v>
      </c>
      <c r="J26" s="20">
        <v>75</v>
      </c>
      <c r="K26" s="27">
        <f t="shared" si="1"/>
        <v>2127.38</v>
      </c>
      <c r="L26" s="20">
        <f t="shared" si="0"/>
        <v>4007.38</v>
      </c>
    </row>
    <row r="27" spans="3:12" s="4" customFormat="1" ht="50.65" customHeight="1" x14ac:dyDescent="0.25">
      <c r="C27" s="25">
        <v>11</v>
      </c>
      <c r="D27" s="24" t="s">
        <v>14</v>
      </c>
      <c r="E27" s="14" t="s">
        <v>29</v>
      </c>
      <c r="F27" s="15" t="s">
        <v>42</v>
      </c>
      <c r="G27" s="20">
        <v>1302</v>
      </c>
      <c r="H27" s="21">
        <v>0</v>
      </c>
      <c r="I27" s="20">
        <v>250</v>
      </c>
      <c r="J27" s="20">
        <v>50</v>
      </c>
      <c r="K27" s="27">
        <f>1400+1177.38</f>
        <v>2577.38</v>
      </c>
      <c r="L27" s="20">
        <f t="shared" si="0"/>
        <v>4179.38</v>
      </c>
    </row>
    <row r="28" spans="3:12" s="4" customFormat="1" ht="50.65" customHeight="1" x14ac:dyDescent="0.25">
      <c r="C28" s="25">
        <v>12</v>
      </c>
      <c r="D28" s="24" t="s">
        <v>14</v>
      </c>
      <c r="E28" s="14" t="s">
        <v>30</v>
      </c>
      <c r="F28" s="15" t="s">
        <v>42</v>
      </c>
      <c r="G28" s="20">
        <v>1302</v>
      </c>
      <c r="H28" s="21">
        <v>0</v>
      </c>
      <c r="I28" s="20">
        <v>250</v>
      </c>
      <c r="J28" s="20">
        <v>50</v>
      </c>
      <c r="K28" s="27">
        <f>1400+1177.38</f>
        <v>2577.38</v>
      </c>
      <c r="L28" s="20">
        <f t="shared" si="0"/>
        <v>4179.38</v>
      </c>
    </row>
    <row r="29" spans="3:12" s="4" customFormat="1" ht="50.65" customHeight="1" x14ac:dyDescent="0.25">
      <c r="C29" s="25">
        <v>13</v>
      </c>
      <c r="D29" s="24" t="s">
        <v>14</v>
      </c>
      <c r="E29" s="14" t="s">
        <v>31</v>
      </c>
      <c r="F29" s="15" t="s">
        <v>42</v>
      </c>
      <c r="G29" s="20">
        <v>1302</v>
      </c>
      <c r="H29" s="21">
        <v>0</v>
      </c>
      <c r="I29" s="20">
        <v>250</v>
      </c>
      <c r="J29" s="20">
        <v>50</v>
      </c>
      <c r="K29" s="27">
        <f>1400+1177.38</f>
        <v>2577.38</v>
      </c>
      <c r="L29" s="20">
        <f t="shared" si="0"/>
        <v>4179.38</v>
      </c>
    </row>
    <row r="30" spans="3:12" s="4" customFormat="1" ht="50.65" customHeight="1" x14ac:dyDescent="0.25">
      <c r="C30" s="25">
        <v>14</v>
      </c>
      <c r="D30" s="24" t="s">
        <v>14</v>
      </c>
      <c r="E30" s="14" t="s">
        <v>32</v>
      </c>
      <c r="F30" s="15" t="s">
        <v>40</v>
      </c>
      <c r="G30" s="20">
        <v>1381</v>
      </c>
      <c r="H30" s="21">
        <v>0</v>
      </c>
      <c r="I30" s="20">
        <v>250</v>
      </c>
      <c r="J30" s="20">
        <v>75</v>
      </c>
      <c r="K30" s="27">
        <f>1400+1177.38</f>
        <v>2577.38</v>
      </c>
      <c r="L30" s="20">
        <f t="shared" si="0"/>
        <v>4283.38</v>
      </c>
    </row>
    <row r="31" spans="3:12" s="4" customFormat="1" ht="50.65" customHeight="1" thickBot="1" x14ac:dyDescent="0.3">
      <c r="C31" s="28">
        <v>15</v>
      </c>
      <c r="D31" s="29" t="s">
        <v>14</v>
      </c>
      <c r="E31" s="30" t="s">
        <v>49</v>
      </c>
      <c r="F31" s="31" t="s">
        <v>50</v>
      </c>
      <c r="G31" s="32">
        <v>7435</v>
      </c>
      <c r="H31" s="33">
        <v>375</v>
      </c>
      <c r="I31" s="32">
        <v>250</v>
      </c>
      <c r="J31" s="32">
        <v>0</v>
      </c>
      <c r="K31" s="34">
        <f>1400+4000</f>
        <v>5400</v>
      </c>
      <c r="L31" s="32">
        <f t="shared" si="0"/>
        <v>13460</v>
      </c>
    </row>
    <row r="32" spans="3:12" s="4" customFormat="1" ht="30" customHeight="1" thickBot="1" x14ac:dyDescent="0.3">
      <c r="C32" s="44" t="s">
        <v>15</v>
      </c>
      <c r="D32" s="44"/>
      <c r="E32" s="44"/>
      <c r="F32" s="44"/>
      <c r="G32" s="44"/>
      <c r="H32" s="44"/>
      <c r="I32" s="44"/>
      <c r="J32" s="44"/>
      <c r="K32" s="44"/>
      <c r="L32" s="44"/>
    </row>
    <row r="33" spans="3:12" s="1" customFormat="1" ht="63" customHeight="1" thickBot="1" x14ac:dyDescent="0.3">
      <c r="C33" s="8" t="s">
        <v>0</v>
      </c>
      <c r="D33" s="8" t="s">
        <v>11</v>
      </c>
      <c r="E33" s="8" t="s">
        <v>1</v>
      </c>
      <c r="F33" s="8" t="s">
        <v>10</v>
      </c>
      <c r="G33" s="9" t="s">
        <v>7</v>
      </c>
      <c r="H33" s="9" t="s">
        <v>2</v>
      </c>
      <c r="I33" s="9" t="s">
        <v>3</v>
      </c>
      <c r="J33" s="9" t="s">
        <v>4</v>
      </c>
      <c r="K33" s="9" t="s">
        <v>6</v>
      </c>
      <c r="L33" s="9" t="s">
        <v>5</v>
      </c>
    </row>
    <row r="34" spans="3:12" s="4" customFormat="1" ht="50.85" customHeight="1" x14ac:dyDescent="0.25">
      <c r="C34" s="35">
        <v>1</v>
      </c>
      <c r="D34" s="36" t="s">
        <v>12</v>
      </c>
      <c r="E34" s="37" t="s">
        <v>51</v>
      </c>
      <c r="F34" s="38" t="s">
        <v>52</v>
      </c>
      <c r="G34" s="39">
        <v>6925</v>
      </c>
      <c r="H34" s="39">
        <v>0</v>
      </c>
      <c r="I34" s="39">
        <v>250</v>
      </c>
      <c r="J34" s="39">
        <v>0</v>
      </c>
      <c r="K34" s="39">
        <v>2000</v>
      </c>
      <c r="L34" s="39">
        <f>+SUM(G34:K34)</f>
        <v>9175</v>
      </c>
    </row>
    <row r="35" spans="3:12" s="4" customFormat="1" ht="50.85" customHeight="1" x14ac:dyDescent="0.25">
      <c r="C35" s="40">
        <v>2</v>
      </c>
      <c r="D35" s="24" t="s">
        <v>12</v>
      </c>
      <c r="E35" s="14" t="s">
        <v>33</v>
      </c>
      <c r="F35" s="15" t="s">
        <v>43</v>
      </c>
      <c r="G35" s="20">
        <v>5011</v>
      </c>
      <c r="H35" s="20">
        <v>0</v>
      </c>
      <c r="I35" s="20">
        <v>250</v>
      </c>
      <c r="J35" s="20">
        <v>0</v>
      </c>
      <c r="K35" s="20">
        <v>1000</v>
      </c>
      <c r="L35" s="20">
        <f>SUM(G35:K35)</f>
        <v>6261</v>
      </c>
    </row>
    <row r="36" spans="3:12" s="4" customFormat="1" ht="50.85" customHeight="1" thickBot="1" x14ac:dyDescent="0.3">
      <c r="C36" s="47">
        <v>3</v>
      </c>
      <c r="D36" s="29" t="s">
        <v>12</v>
      </c>
      <c r="E36" s="30" t="s">
        <v>34</v>
      </c>
      <c r="F36" s="31" t="s">
        <v>44</v>
      </c>
      <c r="G36" s="32">
        <v>6000</v>
      </c>
      <c r="H36" s="32">
        <v>0</v>
      </c>
      <c r="I36" s="32">
        <v>250</v>
      </c>
      <c r="J36" s="32">
        <v>0</v>
      </c>
      <c r="K36" s="32">
        <v>2000</v>
      </c>
      <c r="L36" s="32">
        <f>SUM(G36:K36)</f>
        <v>8250</v>
      </c>
    </row>
    <row r="37" spans="3:12" s="4" customFormat="1" ht="30" customHeight="1" thickBot="1" x14ac:dyDescent="0.3">
      <c r="C37" s="44" t="s">
        <v>9</v>
      </c>
      <c r="D37" s="44"/>
      <c r="E37" s="44"/>
      <c r="F37" s="44"/>
      <c r="G37" s="44"/>
      <c r="H37" s="44"/>
      <c r="I37" s="44"/>
      <c r="J37" s="44"/>
      <c r="K37" s="44"/>
      <c r="L37" s="44"/>
    </row>
    <row r="38" spans="3:12" s="1" customFormat="1" ht="62.25" customHeight="1" thickBot="1" x14ac:dyDescent="0.3">
      <c r="C38" s="8" t="s">
        <v>0</v>
      </c>
      <c r="D38" s="8" t="s">
        <v>11</v>
      </c>
      <c r="E38" s="8" t="s">
        <v>1</v>
      </c>
      <c r="F38" s="8" t="s">
        <v>10</v>
      </c>
      <c r="G38" s="9" t="s">
        <v>7</v>
      </c>
      <c r="H38" s="9" t="s">
        <v>2</v>
      </c>
      <c r="I38" s="9" t="s">
        <v>3</v>
      </c>
      <c r="J38" s="9" t="s">
        <v>4</v>
      </c>
      <c r="K38" s="9" t="s">
        <v>6</v>
      </c>
      <c r="L38" s="9" t="s">
        <v>5</v>
      </c>
    </row>
    <row r="39" spans="3:12" s="1" customFormat="1" ht="50.85" customHeight="1" x14ac:dyDescent="0.25">
      <c r="C39" s="22">
        <v>1</v>
      </c>
      <c r="D39" s="23" t="s">
        <v>13</v>
      </c>
      <c r="E39" s="12" t="s">
        <v>18</v>
      </c>
      <c r="F39" s="13" t="s">
        <v>45</v>
      </c>
      <c r="G39" s="17">
        <v>25000</v>
      </c>
      <c r="H39" s="19">
        <v>375</v>
      </c>
      <c r="I39" s="19">
        <v>250</v>
      </c>
      <c r="J39" s="18">
        <v>0</v>
      </c>
      <c r="K39" s="18">
        <v>0</v>
      </c>
      <c r="L39" s="19">
        <f>+G39+H39+I39</f>
        <v>25625</v>
      </c>
    </row>
    <row r="40" spans="3:12" s="1" customFormat="1" ht="50.85" customHeight="1" x14ac:dyDescent="0.25">
      <c r="C40" s="22">
        <v>2</v>
      </c>
      <c r="D40" s="23" t="s">
        <v>13</v>
      </c>
      <c r="E40" s="12" t="s">
        <v>54</v>
      </c>
      <c r="F40" s="13" t="s">
        <v>45</v>
      </c>
      <c r="G40" s="17">
        <v>25000</v>
      </c>
      <c r="H40" s="19">
        <v>375</v>
      </c>
      <c r="I40" s="19">
        <v>250</v>
      </c>
      <c r="J40" s="18">
        <v>0</v>
      </c>
      <c r="K40" s="18">
        <v>0</v>
      </c>
      <c r="L40" s="19">
        <f>+G40+H40+I40</f>
        <v>25625</v>
      </c>
    </row>
    <row r="41" spans="3:12" s="4" customFormat="1" ht="50.85" customHeight="1" x14ac:dyDescent="0.25">
      <c r="C41" s="25">
        <v>3</v>
      </c>
      <c r="D41" s="24" t="s">
        <v>13</v>
      </c>
      <c r="E41" s="15" t="s">
        <v>47</v>
      </c>
      <c r="F41" s="14" t="s">
        <v>46</v>
      </c>
      <c r="G41" s="20">
        <v>13000</v>
      </c>
      <c r="H41" s="20">
        <v>375</v>
      </c>
      <c r="I41" s="20">
        <v>250</v>
      </c>
      <c r="J41" s="20">
        <v>0</v>
      </c>
      <c r="K41" s="20">
        <v>0</v>
      </c>
      <c r="L41" s="20">
        <f>SUM(G41:K41)</f>
        <v>13625</v>
      </c>
    </row>
    <row r="43" spans="3:12" ht="23.25" x14ac:dyDescent="0.25">
      <c r="D43" s="43" t="s">
        <v>55</v>
      </c>
      <c r="E43" s="42"/>
      <c r="F43" s="42"/>
    </row>
    <row r="44" spans="3:12" ht="18.75" x14ac:dyDescent="0.25">
      <c r="D44" s="41" t="s">
        <v>56</v>
      </c>
      <c r="E44" s="42" t="s">
        <v>57</v>
      </c>
      <c r="F44" s="42" t="s">
        <v>58</v>
      </c>
    </row>
    <row r="45" spans="3:12" ht="18.75" x14ac:dyDescent="0.25">
      <c r="D45" s="41" t="s">
        <v>56</v>
      </c>
      <c r="E45" s="42" t="s">
        <v>53</v>
      </c>
      <c r="F45" s="42" t="s">
        <v>59</v>
      </c>
    </row>
  </sheetData>
  <mergeCells count="4">
    <mergeCell ref="C32:L32"/>
    <mergeCell ref="C37:L37"/>
    <mergeCell ref="C13:L14"/>
    <mergeCell ref="C15:L15"/>
  </mergeCells>
  <phoneticPr fontId="8" type="noConversion"/>
  <printOptions horizontalCentered="1"/>
  <pageMargins left="0.39370078740157483" right="0" top="0.59055118110236227" bottom="1.5748031496062993" header="0.31496062992125984" footer="0.31496062992125984"/>
  <pageSetup paperSize="9" scale="36" fitToHeight="0" orientation="landscape" r:id="rId1"/>
  <colBreaks count="1" manualBreakCount="1">
    <brk id="13" max="70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RENGLON 011, 021, 022</vt:lpstr>
      <vt:lpstr>'RENGLON 011, 021, 022'!Área_de_impresión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Miriam Marroquin</dc:creator>
  <cp:lastModifiedBy>CINDY AZUCENA CARRETO GOMEZ</cp:lastModifiedBy>
  <cp:lastPrinted>2026-05-05T19:12:36Z</cp:lastPrinted>
  <dcterms:created xsi:type="dcterms:W3CDTF">2016-02-03T22:49:00Z</dcterms:created>
  <dcterms:modified xsi:type="dcterms:W3CDTF">2026-05-05T19:13:21Z</dcterms:modified>
</cp:coreProperties>
</file>